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348" windowWidth="15852" windowHeight="553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list'!$F$4</definedName>
    <definedName name="MJ">'Krycí list'!$G$4</definedName>
    <definedName name="Mont">Rekapitulace!$H$18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Položky!$A$1:$K$104</definedName>
    <definedName name="_xlnm.Print_Area" localSheetId="1">Rekapitulace!$A$1:$I$25</definedName>
    <definedName name="PocetMJ">'Krycí list'!$G$7</definedName>
    <definedName name="Poznamka">'Krycí list'!$B$37</definedName>
    <definedName name="Projektant">'Krycí list'!$C$7</definedName>
    <definedName name="PSV">Rekapitulace!$F$18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D14" i="1"/>
  <c r="BG103" i="3"/>
  <c r="BF103"/>
  <c r="BE103"/>
  <c r="BC103"/>
  <c r="K103"/>
  <c r="I103"/>
  <c r="G103"/>
  <c r="BD103" s="1"/>
  <c r="BG102"/>
  <c r="BF102"/>
  <c r="BE102"/>
  <c r="BC102"/>
  <c r="K102"/>
  <c r="I102"/>
  <c r="G102"/>
  <c r="BD102" s="1"/>
  <c r="BG101"/>
  <c r="BF101"/>
  <c r="BE101"/>
  <c r="BC101"/>
  <c r="K101"/>
  <c r="I101"/>
  <c r="G101"/>
  <c r="BD101" s="1"/>
  <c r="BG100"/>
  <c r="BF100"/>
  <c r="BE100"/>
  <c r="BC100"/>
  <c r="K100"/>
  <c r="I100"/>
  <c r="G100"/>
  <c r="BD100" s="1"/>
  <c r="BG99"/>
  <c r="BF99"/>
  <c r="BE99"/>
  <c r="BC99"/>
  <c r="K99"/>
  <c r="I99"/>
  <c r="G99"/>
  <c r="BD99" s="1"/>
  <c r="BG98"/>
  <c r="BF98"/>
  <c r="BE98"/>
  <c r="BC98"/>
  <c r="K98"/>
  <c r="K104" s="1"/>
  <c r="I98"/>
  <c r="G98"/>
  <c r="BD98" s="1"/>
  <c r="BG97"/>
  <c r="BF97"/>
  <c r="BE97"/>
  <c r="BC97"/>
  <c r="K97"/>
  <c r="I97"/>
  <c r="I104" s="1"/>
  <c r="G97"/>
  <c r="BD97" s="1"/>
  <c r="B17" i="2"/>
  <c r="A17"/>
  <c r="BF104" i="3"/>
  <c r="H17" i="2" s="1"/>
  <c r="G104" i="3"/>
  <c r="C104"/>
  <c r="BG94"/>
  <c r="BG95" s="1"/>
  <c r="I16" i="2" s="1"/>
  <c r="BF94" i="3"/>
  <c r="BE94"/>
  <c r="BE95" s="1"/>
  <c r="G16" i="2" s="1"/>
  <c r="BD94" i="3"/>
  <c r="BD95" s="1"/>
  <c r="F16" i="2" s="1"/>
  <c r="K94" i="3"/>
  <c r="I94"/>
  <c r="I95" s="1"/>
  <c r="G94"/>
  <c r="G95" s="1"/>
  <c r="B16" i="2"/>
  <c r="A16"/>
  <c r="BF95" i="3"/>
  <c r="H16" i="2" s="1"/>
  <c r="K95" i="3"/>
  <c r="C95"/>
  <c r="BG91"/>
  <c r="BF91"/>
  <c r="BE91"/>
  <c r="BD91"/>
  <c r="K91"/>
  <c r="I91"/>
  <c r="G91"/>
  <c r="BC91" s="1"/>
  <c r="BG90"/>
  <c r="BF90"/>
  <c r="BE90"/>
  <c r="BD90"/>
  <c r="K90"/>
  <c r="I90"/>
  <c r="G90"/>
  <c r="BC90" s="1"/>
  <c r="BG89"/>
  <c r="BF89"/>
  <c r="BE89"/>
  <c r="BD89"/>
  <c r="K89"/>
  <c r="I89"/>
  <c r="G89"/>
  <c r="BC89" s="1"/>
  <c r="BG88"/>
  <c r="BF88"/>
  <c r="BE88"/>
  <c r="BD88"/>
  <c r="K88"/>
  <c r="I88"/>
  <c r="G88"/>
  <c r="BC88" s="1"/>
  <c r="BG87"/>
  <c r="BF87"/>
  <c r="BE87"/>
  <c r="BD87"/>
  <c r="K87"/>
  <c r="I87"/>
  <c r="G87"/>
  <c r="BC87" s="1"/>
  <c r="BG86"/>
  <c r="BF86"/>
  <c r="BE86"/>
  <c r="BD86"/>
  <c r="K86"/>
  <c r="I86"/>
  <c r="G86"/>
  <c r="BC86" s="1"/>
  <c r="BG85"/>
  <c r="BF85"/>
  <c r="BE85"/>
  <c r="BD85"/>
  <c r="K85"/>
  <c r="I85"/>
  <c r="G85"/>
  <c r="BC85" s="1"/>
  <c r="BG84"/>
  <c r="BF84"/>
  <c r="BE84"/>
  <c r="BD84"/>
  <c r="K84"/>
  <c r="I84"/>
  <c r="G84"/>
  <c r="BC84" s="1"/>
  <c r="BG83"/>
  <c r="BF83"/>
  <c r="BE83"/>
  <c r="BD83"/>
  <c r="K83"/>
  <c r="I83"/>
  <c r="G83"/>
  <c r="BC83" s="1"/>
  <c r="BG82"/>
  <c r="BF82"/>
  <c r="BE82"/>
  <c r="BD82"/>
  <c r="K82"/>
  <c r="I82"/>
  <c r="G82"/>
  <c r="BC82" s="1"/>
  <c r="BG81"/>
  <c r="BF81"/>
  <c r="BE81"/>
  <c r="BD81"/>
  <c r="K81"/>
  <c r="I81"/>
  <c r="G81"/>
  <c r="BC81" s="1"/>
  <c r="BG80"/>
  <c r="BF80"/>
  <c r="BE80"/>
  <c r="BD80"/>
  <c r="K80"/>
  <c r="I80"/>
  <c r="G80"/>
  <c r="BC80" s="1"/>
  <c r="BG79"/>
  <c r="BG92" s="1"/>
  <c r="I15" i="2" s="1"/>
  <c r="BF79" i="3"/>
  <c r="BE79"/>
  <c r="BE92" s="1"/>
  <c r="G15" i="2" s="1"/>
  <c r="BD79" i="3"/>
  <c r="BD92" s="1"/>
  <c r="F15" i="2" s="1"/>
  <c r="K79" i="3"/>
  <c r="I79"/>
  <c r="I92" s="1"/>
  <c r="G79"/>
  <c r="G92" s="1"/>
  <c r="B15" i="2"/>
  <c r="A15"/>
  <c r="BF92" i="3"/>
  <c r="H15" i="2" s="1"/>
  <c r="K92" i="3"/>
  <c r="C92"/>
  <c r="BG76"/>
  <c r="BF76"/>
  <c r="BE76"/>
  <c r="BD76"/>
  <c r="K76"/>
  <c r="I76"/>
  <c r="G76"/>
  <c r="BC76" s="1"/>
  <c r="BG75"/>
  <c r="BF75"/>
  <c r="BE75"/>
  <c r="BD75"/>
  <c r="K75"/>
  <c r="I75"/>
  <c r="G75"/>
  <c r="BC75" s="1"/>
  <c r="BG74"/>
  <c r="BF74"/>
  <c r="BE74"/>
  <c r="BD74"/>
  <c r="K74"/>
  <c r="I74"/>
  <c r="G74"/>
  <c r="BC74" s="1"/>
  <c r="BG73"/>
  <c r="BF73"/>
  <c r="BE73"/>
  <c r="BD73"/>
  <c r="K73"/>
  <c r="I73"/>
  <c r="G73"/>
  <c r="BC73" s="1"/>
  <c r="BG72"/>
  <c r="BG77" s="1"/>
  <c r="I14" i="2" s="1"/>
  <c r="BF72" i="3"/>
  <c r="BE72"/>
  <c r="BE77" s="1"/>
  <c r="G14" i="2" s="1"/>
  <c r="BD72" i="3"/>
  <c r="BD77" s="1"/>
  <c r="F14" i="2" s="1"/>
  <c r="K72" i="3"/>
  <c r="K77" s="1"/>
  <c r="I72"/>
  <c r="I77" s="1"/>
  <c r="G72"/>
  <c r="G77" s="1"/>
  <c r="B14" i="2"/>
  <c r="A14"/>
  <c r="BF77" i="3"/>
  <c r="H14" i="2" s="1"/>
  <c r="C77" i="3"/>
  <c r="BG69"/>
  <c r="BG70" s="1"/>
  <c r="I13" i="2" s="1"/>
  <c r="BF69" i="3"/>
  <c r="BF70" s="1"/>
  <c r="H13" i="2" s="1"/>
  <c r="BE69" i="3"/>
  <c r="BE70" s="1"/>
  <c r="G13" i="2" s="1"/>
  <c r="BD69" i="3"/>
  <c r="BD70" s="1"/>
  <c r="F13" i="2" s="1"/>
  <c r="BC69" i="3"/>
  <c r="BC70" s="1"/>
  <c r="E13" i="2" s="1"/>
  <c r="K69" i="3"/>
  <c r="K70" s="1"/>
  <c r="I69"/>
  <c r="I70" s="1"/>
  <c r="G69"/>
  <c r="G70" s="1"/>
  <c r="B13" i="2"/>
  <c r="A13"/>
  <c r="C70" i="3"/>
  <c r="BG66"/>
  <c r="BF66"/>
  <c r="BE66"/>
  <c r="BD66"/>
  <c r="BC66"/>
  <c r="K66"/>
  <c r="I66"/>
  <c r="G66"/>
  <c r="BG65"/>
  <c r="BF65"/>
  <c r="BE65"/>
  <c r="BD65"/>
  <c r="BC65"/>
  <c r="K65"/>
  <c r="I65"/>
  <c r="G65"/>
  <c r="BG64"/>
  <c r="BF64"/>
  <c r="BE64"/>
  <c r="BD64"/>
  <c r="BC64"/>
  <c r="K64"/>
  <c r="I64"/>
  <c r="G64"/>
  <c r="BG63"/>
  <c r="BF63"/>
  <c r="BE63"/>
  <c r="BD63"/>
  <c r="BC63"/>
  <c r="K63"/>
  <c r="I63"/>
  <c r="G63"/>
  <c r="BG62"/>
  <c r="BF62"/>
  <c r="BE62"/>
  <c r="BD62"/>
  <c r="BC62"/>
  <c r="K62"/>
  <c r="I62"/>
  <c r="G62"/>
  <c r="BG61"/>
  <c r="BF61"/>
  <c r="BE61"/>
  <c r="BD61"/>
  <c r="BC61"/>
  <c r="K61"/>
  <c r="I61"/>
  <c r="G61"/>
  <c r="BG60"/>
  <c r="BF60"/>
  <c r="BE60"/>
  <c r="BD60"/>
  <c r="BC60"/>
  <c r="K60"/>
  <c r="I60"/>
  <c r="G60"/>
  <c r="BG59"/>
  <c r="BG67" s="1"/>
  <c r="I12" i="2" s="1"/>
  <c r="BF59" i="3"/>
  <c r="BE59"/>
  <c r="BE67" s="1"/>
  <c r="G12" i="2" s="1"/>
  <c r="BD59" i="3"/>
  <c r="BD67" s="1"/>
  <c r="F12" i="2" s="1"/>
  <c r="BC59" i="3"/>
  <c r="BC67" s="1"/>
  <c r="E12" i="2" s="1"/>
  <c r="K59" i="3"/>
  <c r="I59"/>
  <c r="I67" s="1"/>
  <c r="G59"/>
  <c r="G67" s="1"/>
  <c r="B12" i="2"/>
  <c r="A12"/>
  <c r="BF67" i="3"/>
  <c r="H12" i="2" s="1"/>
  <c r="K67" i="3"/>
  <c r="C67"/>
  <c r="BG56"/>
  <c r="BF56"/>
  <c r="BE56"/>
  <c r="BD56"/>
  <c r="K56"/>
  <c r="I56"/>
  <c r="G56"/>
  <c r="BC56" s="1"/>
  <c r="BG55"/>
  <c r="BF55"/>
  <c r="BE55"/>
  <c r="BD55"/>
  <c r="K55"/>
  <c r="I55"/>
  <c r="G55"/>
  <c r="BC55" s="1"/>
  <c r="BG54"/>
  <c r="BF54"/>
  <c r="BE54"/>
  <c r="BD54"/>
  <c r="K54"/>
  <c r="I54"/>
  <c r="G54"/>
  <c r="BC54" s="1"/>
  <c r="BG53"/>
  <c r="BF53"/>
  <c r="BE53"/>
  <c r="BD53"/>
  <c r="K53"/>
  <c r="I53"/>
  <c r="G53"/>
  <c r="BC53" s="1"/>
  <c r="BG52"/>
  <c r="BG57" s="1"/>
  <c r="I11" i="2" s="1"/>
  <c r="BF52" i="3"/>
  <c r="BE52"/>
  <c r="BE57" s="1"/>
  <c r="G11" i="2" s="1"/>
  <c r="BD52" i="3"/>
  <c r="BD57" s="1"/>
  <c r="F11" i="2" s="1"/>
  <c r="K52" i="3"/>
  <c r="I52"/>
  <c r="I57" s="1"/>
  <c r="G52"/>
  <c r="G57" s="1"/>
  <c r="B11" i="2"/>
  <c r="A11"/>
  <c r="BF57" i="3"/>
  <c r="H11" i="2" s="1"/>
  <c r="K57" i="3"/>
  <c r="C57"/>
  <c r="BG49"/>
  <c r="BF49"/>
  <c r="BE49"/>
  <c r="BD49"/>
  <c r="BC49"/>
  <c r="K49"/>
  <c r="I49"/>
  <c r="G49"/>
  <c r="BG48"/>
  <c r="BF48"/>
  <c r="BE48"/>
  <c r="BD48"/>
  <c r="BC48"/>
  <c r="K48"/>
  <c r="I48"/>
  <c r="G48"/>
  <c r="BG47"/>
  <c r="BF47"/>
  <c r="BE47"/>
  <c r="BD47"/>
  <c r="BC47"/>
  <c r="K47"/>
  <c r="I47"/>
  <c r="G47"/>
  <c r="BG46"/>
  <c r="BG50" s="1"/>
  <c r="I10" i="2" s="1"/>
  <c r="BF46" i="3"/>
  <c r="BE46"/>
  <c r="BE50" s="1"/>
  <c r="G10" i="2" s="1"/>
  <c r="BD46" i="3"/>
  <c r="BD50" s="1"/>
  <c r="F10" i="2" s="1"/>
  <c r="BC46" i="3"/>
  <c r="BC50" s="1"/>
  <c r="E10" i="2" s="1"/>
  <c r="K46" i="3"/>
  <c r="K50" s="1"/>
  <c r="I46"/>
  <c r="I50" s="1"/>
  <c r="G46"/>
  <c r="G50" s="1"/>
  <c r="B10" i="2"/>
  <c r="A10"/>
  <c r="BF50" i="3"/>
  <c r="H10" i="2" s="1"/>
  <c r="C50" i="3"/>
  <c r="BG43"/>
  <c r="BF43"/>
  <c r="BE43"/>
  <c r="BD43"/>
  <c r="BC43"/>
  <c r="K43"/>
  <c r="I43"/>
  <c r="G43"/>
  <c r="BG42"/>
  <c r="BF42"/>
  <c r="BE42"/>
  <c r="BD42"/>
  <c r="BC42"/>
  <c r="K42"/>
  <c r="I42"/>
  <c r="G42"/>
  <c r="BG41"/>
  <c r="BF41"/>
  <c r="BE41"/>
  <c r="BD41"/>
  <c r="BC41"/>
  <c r="K41"/>
  <c r="I41"/>
  <c r="G41"/>
  <c r="BG40"/>
  <c r="BG44" s="1"/>
  <c r="I9" i="2" s="1"/>
  <c r="BF40" i="3"/>
  <c r="BF44" s="1"/>
  <c r="H9" i="2" s="1"/>
  <c r="BE40" i="3"/>
  <c r="BE44" s="1"/>
  <c r="G9" i="2" s="1"/>
  <c r="BD40" i="3"/>
  <c r="BD44" s="1"/>
  <c r="F9" i="2" s="1"/>
  <c r="BC40" i="3"/>
  <c r="BC44" s="1"/>
  <c r="E9" i="2" s="1"/>
  <c r="K40" i="3"/>
  <c r="K44" s="1"/>
  <c r="I40"/>
  <c r="I44" s="1"/>
  <c r="G40"/>
  <c r="G44" s="1"/>
  <c r="B9" i="2"/>
  <c r="A9"/>
  <c r="C44" i="3"/>
  <c r="BG37"/>
  <c r="BF37"/>
  <c r="BE37"/>
  <c r="BD37"/>
  <c r="BC37"/>
  <c r="K37"/>
  <c r="I37"/>
  <c r="G37"/>
  <c r="BG36"/>
  <c r="BF36"/>
  <c r="BE36"/>
  <c r="BD36"/>
  <c r="BC36"/>
  <c r="K36"/>
  <c r="I36"/>
  <c r="G36"/>
  <c r="BG35"/>
  <c r="BF35"/>
  <c r="BE35"/>
  <c r="BD35"/>
  <c r="BC35"/>
  <c r="K35"/>
  <c r="I35"/>
  <c r="G35"/>
  <c r="BG34"/>
  <c r="BG38" s="1"/>
  <c r="I8" i="2" s="1"/>
  <c r="BF34" i="3"/>
  <c r="BE34"/>
  <c r="BE38" s="1"/>
  <c r="G8" i="2" s="1"/>
  <c r="BD34" i="3"/>
  <c r="BD38" s="1"/>
  <c r="F8" i="2" s="1"/>
  <c r="BC34" i="3"/>
  <c r="BC38" s="1"/>
  <c r="E8" i="2" s="1"/>
  <c r="K34" i="3"/>
  <c r="I34"/>
  <c r="I38" s="1"/>
  <c r="G34"/>
  <c r="G38" s="1"/>
  <c r="B8" i="2"/>
  <c r="A8"/>
  <c r="BF38" i="3"/>
  <c r="H8" i="2" s="1"/>
  <c r="K38" i="3"/>
  <c r="C38"/>
  <c r="BG31"/>
  <c r="BF31"/>
  <c r="BE31"/>
  <c r="BD31"/>
  <c r="K31"/>
  <c r="I31"/>
  <c r="G31"/>
  <c r="BC31" s="1"/>
  <c r="BG30"/>
  <c r="BF30"/>
  <c r="BE30"/>
  <c r="BD30"/>
  <c r="K30"/>
  <c r="I30"/>
  <c r="G30"/>
  <c r="BC30" s="1"/>
  <c r="BG29"/>
  <c r="BF29"/>
  <c r="BE29"/>
  <c r="BD29"/>
  <c r="K29"/>
  <c r="I29"/>
  <c r="G29"/>
  <c r="BC29" s="1"/>
  <c r="BG28"/>
  <c r="BF28"/>
  <c r="BE28"/>
  <c r="BD28"/>
  <c r="K28"/>
  <c r="I28"/>
  <c r="G28"/>
  <c r="BC28" s="1"/>
  <c r="BG27"/>
  <c r="BF27"/>
  <c r="BE27"/>
  <c r="BD27"/>
  <c r="K27"/>
  <c r="I27"/>
  <c r="G27"/>
  <c r="BC27" s="1"/>
  <c r="BG26"/>
  <c r="BF26"/>
  <c r="BE26"/>
  <c r="BD26"/>
  <c r="K26"/>
  <c r="I26"/>
  <c r="G26"/>
  <c r="BC26" s="1"/>
  <c r="BG25"/>
  <c r="BF25"/>
  <c r="BE25"/>
  <c r="BD25"/>
  <c r="K25"/>
  <c r="I25"/>
  <c r="G25"/>
  <c r="BC25" s="1"/>
  <c r="BG24"/>
  <c r="BF24"/>
  <c r="BE24"/>
  <c r="BD24"/>
  <c r="K24"/>
  <c r="I24"/>
  <c r="G24"/>
  <c r="BC24" s="1"/>
  <c r="BG23"/>
  <c r="BF23"/>
  <c r="BE23"/>
  <c r="BD23"/>
  <c r="K23"/>
  <c r="I23"/>
  <c r="G23"/>
  <c r="BC23" s="1"/>
  <c r="BG22"/>
  <c r="BF22"/>
  <c r="BE22"/>
  <c r="BD22"/>
  <c r="K22"/>
  <c r="I22"/>
  <c r="G22"/>
  <c r="BC22" s="1"/>
  <c r="BG21"/>
  <c r="BF21"/>
  <c r="BE21"/>
  <c r="BD21"/>
  <c r="K21"/>
  <c r="I21"/>
  <c r="G21"/>
  <c r="BC21" s="1"/>
  <c r="BG20"/>
  <c r="BF20"/>
  <c r="BE20"/>
  <c r="BD20"/>
  <c r="K20"/>
  <c r="I20"/>
  <c r="G20"/>
  <c r="BC20" s="1"/>
  <c r="BG19"/>
  <c r="BF19"/>
  <c r="BE19"/>
  <c r="BD19"/>
  <c r="K19"/>
  <c r="I19"/>
  <c r="G19"/>
  <c r="BC19" s="1"/>
  <c r="BG18"/>
  <c r="BF18"/>
  <c r="BE18"/>
  <c r="BD18"/>
  <c r="K18"/>
  <c r="I18"/>
  <c r="G18"/>
  <c r="BC18" s="1"/>
  <c r="BG17"/>
  <c r="BF17"/>
  <c r="BE17"/>
  <c r="BD17"/>
  <c r="K17"/>
  <c r="I17"/>
  <c r="G17"/>
  <c r="BC17" s="1"/>
  <c r="BG16"/>
  <c r="BF16"/>
  <c r="BE16"/>
  <c r="BD16"/>
  <c r="K16"/>
  <c r="I16"/>
  <c r="G16"/>
  <c r="BC16" s="1"/>
  <c r="BG15"/>
  <c r="BF15"/>
  <c r="BE15"/>
  <c r="BD15"/>
  <c r="K15"/>
  <c r="I15"/>
  <c r="G15"/>
  <c r="BC15" s="1"/>
  <c r="BG14"/>
  <c r="BF14"/>
  <c r="BE14"/>
  <c r="BD14"/>
  <c r="K14"/>
  <c r="I14"/>
  <c r="G14"/>
  <c r="BC14" s="1"/>
  <c r="BG13"/>
  <c r="BF13"/>
  <c r="BE13"/>
  <c r="BD13"/>
  <c r="K13"/>
  <c r="I13"/>
  <c r="G13"/>
  <c r="BC13" s="1"/>
  <c r="BG12"/>
  <c r="BF12"/>
  <c r="BE12"/>
  <c r="BD12"/>
  <c r="K12"/>
  <c r="I12"/>
  <c r="G12"/>
  <c r="BC12" s="1"/>
  <c r="BG11"/>
  <c r="BF11"/>
  <c r="BE11"/>
  <c r="BD11"/>
  <c r="K11"/>
  <c r="I11"/>
  <c r="G11"/>
  <c r="BC11" s="1"/>
  <c r="BG10"/>
  <c r="BF10"/>
  <c r="BE10"/>
  <c r="BD10"/>
  <c r="K10"/>
  <c r="I10"/>
  <c r="G10"/>
  <c r="BC10" s="1"/>
  <c r="BG9"/>
  <c r="BF9"/>
  <c r="BE9"/>
  <c r="BD9"/>
  <c r="K9"/>
  <c r="I9"/>
  <c r="G9"/>
  <c r="BC9" s="1"/>
  <c r="BG8"/>
  <c r="BG32" s="1"/>
  <c r="I7" i="2" s="1"/>
  <c r="BF8" i="3"/>
  <c r="BE8"/>
  <c r="BE32" s="1"/>
  <c r="G7" i="2" s="1"/>
  <c r="BD8" i="3"/>
  <c r="BD32" s="1"/>
  <c r="F7" i="2" s="1"/>
  <c r="K8" i="3"/>
  <c r="I8"/>
  <c r="I32" s="1"/>
  <c r="G8"/>
  <c r="G32" s="1"/>
  <c r="B7" i="2"/>
  <c r="A7"/>
  <c r="BF32" i="3"/>
  <c r="H7" i="2" s="1"/>
  <c r="K32" i="3"/>
  <c r="C32"/>
  <c r="C4"/>
  <c r="H3"/>
  <c r="C3"/>
  <c r="C2" i="2"/>
  <c r="C1"/>
  <c r="F33" i="1"/>
  <c r="F34" s="1"/>
  <c r="G8"/>
  <c r="BC94" i="3" l="1"/>
  <c r="BC95" s="1"/>
  <c r="E16" i="2" s="1"/>
  <c r="BC8" i="3"/>
  <c r="BC32" s="1"/>
  <c r="E7" i="2" s="1"/>
  <c r="BC52" i="3"/>
  <c r="BC57" s="1"/>
  <c r="E11" i="2" s="1"/>
  <c r="BC79" i="3"/>
  <c r="BC92" s="1"/>
  <c r="E15" i="2" s="1"/>
  <c r="BE104" i="3"/>
  <c r="G17" i="2" s="1"/>
  <c r="BC72" i="3"/>
  <c r="BC77" s="1"/>
  <c r="E14" i="2" s="1"/>
  <c r="BC104" i="3"/>
  <c r="E17" i="2" s="1"/>
  <c r="BG104" i="3"/>
  <c r="I17" i="2" s="1"/>
  <c r="H18"/>
  <c r="C15" i="1" s="1"/>
  <c r="G18" i="2"/>
  <c r="C14" i="1" s="1"/>
  <c r="E18" i="2"/>
  <c r="I18"/>
  <c r="C20" i="1" s="1"/>
  <c r="BD104" i="3"/>
  <c r="F17" i="2" s="1"/>
  <c r="F18" s="1"/>
  <c r="C17" i="1" s="1"/>
  <c r="C16" l="1"/>
  <c r="C18" s="1"/>
  <c r="C21" s="1"/>
  <c r="G23" i="2"/>
  <c r="I23" s="1"/>
  <c r="G14" i="1" l="1"/>
  <c r="H24" i="2"/>
  <c r="G22" i="1" s="1"/>
  <c r="G21" s="1"/>
  <c r="C22" l="1"/>
</calcChain>
</file>

<file path=xl/sharedStrings.xml><?xml version="1.0" encoding="utf-8"?>
<sst xmlns="http://schemas.openxmlformats.org/spreadsheetml/2006/main" count="368" uniqueCount="254">
  <si>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</si>
  <si>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</si>
  <si>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</si>
  <si>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</si>
  <si>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</si>
  <si>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</si>
  <si>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</si>
  <si>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</si>
  <si>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</si>
  <si>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</si>
  <si>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</si>
  <si>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</si>
  <si>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</si>
  <si>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</si>
  <si>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</si>
  <si>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</si>
  <si>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</si>
  <si>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</si>
  <si>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</si>
  <si>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</si>
  <si>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</si>
  <si>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</si>
  <si>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</si>
  <si>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</si>
  <si>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</si>
  <si>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</si>
  <si>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</si>
  <si>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</si>
  <si>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</si>
  <si>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</si>
  <si>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</si>
  <si>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</si>
  <si>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</si>
  <si>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</si>
  <si>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</si>
  <si>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</si>
  <si>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</si>
  <si>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</si>
  <si>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</si>
  <si>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</si>
  <si>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</si>
  <si>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</si>
  <si>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</si>
  <si>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</si>
  <si>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</si>
  <si>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</si>
  <si>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</si>
  <si>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</si>
  <si>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</si>
  <si>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</si>
  <si>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</si>
  <si>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</si>
  <si>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</si>
  <si>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</si>
  <si>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</si>
  <si>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</si>
  <si>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</si>
  <si>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</si>
  <si>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</si>
  <si>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</si>
  <si>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</si>
  <si>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</si>
  <si>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</si>
  <si>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</si>
  <si>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</si>
  <si>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</si>
  <si>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</si>
  <si>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</si>
  <si>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</si>
  <si>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</si>
  <si>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</si>
  <si>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</si>
  <si>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Celkem za</t>
  </si>
  <si>
    <t xml:space="preserve">OPRAVA SCHODIŠTĚ A VEŘEJNÉ PROSTRANSTVÍ </t>
  </si>
  <si>
    <t>131 20-1101.R00</t>
  </si>
  <si>
    <t>Hloubení nezapažených jam v hor.3 do 100 m3 / pod chodník mozaik</t>
  </si>
  <si>
    <t>m3</t>
  </si>
  <si>
    <t>Hloubení nezapažených jam v hor.3 do 100 m3 /pod schody a lavičkou</t>
  </si>
  <si>
    <t>460 12-0061.RT1</t>
  </si>
  <si>
    <t>Odvoz zeminy odvoz zeminy včetně naložení</t>
  </si>
  <si>
    <t>162 70-2199.R00</t>
  </si>
  <si>
    <t>Poplatek za skládku zeminy</t>
  </si>
  <si>
    <t>t</t>
  </si>
  <si>
    <t>460 60-0002.RT1</t>
  </si>
  <si>
    <t>Příplatek za odvoz zeminy za každý další 1km, /22 km /21*12,9</t>
  </si>
  <si>
    <t>174 10-1102.R00</t>
  </si>
  <si>
    <t>Zásyp ruční se zhutněním ŠP16/20</t>
  </si>
  <si>
    <t>460 01-0011.RT4</t>
  </si>
  <si>
    <t>Vytýčení tras podzemního  vedení  v obci délka do 1000 m/ včet.poplatků</t>
  </si>
  <si>
    <t>100m</t>
  </si>
  <si>
    <t>111 20-7111.R00</t>
  </si>
  <si>
    <t>Prořez porostu do 60 mm 5 ks/m2, svah 1:4</t>
  </si>
  <si>
    <t>m2</t>
  </si>
  <si>
    <t>113 20-3111.R00</t>
  </si>
  <si>
    <t>Vytrhání obrub z dlažebních kostek /chodník-záhon</t>
  </si>
  <si>
    <t>m</t>
  </si>
  <si>
    <t>113 15-2112.R00</t>
  </si>
  <si>
    <t>Odstranění podkladu z kameniva drceného /mozaik plocha. 85*0,25</t>
  </si>
  <si>
    <t>132 20-0010.RAA</t>
  </si>
  <si>
    <t>Hloubení nezapaž. rýh šířky do 60 cm v hor.1-4 /prodlouž.opěrné zdi u chodníku mozaik</t>
  </si>
  <si>
    <t>113 10-6221.R00</t>
  </si>
  <si>
    <t>Rozebrání dlažeb z drobných kostek v kam. těženém /chodník+podesta.</t>
  </si>
  <si>
    <t>130 00-1101.R00</t>
  </si>
  <si>
    <t>Příplatek za ztížené hloubení v blízkosti vedení</t>
  </si>
  <si>
    <t>113 15-3111.R00</t>
  </si>
  <si>
    <t>Odstranění podkladu  stabilizovaný cementem tl.01m /původ. podkladní vrstvy pod schody</t>
  </si>
  <si>
    <t>181 20-1102.R00</t>
  </si>
  <si>
    <t>Úprava pláně v násypech v hor. 1-4, se zhutněním /chodník mozaik</t>
  </si>
  <si>
    <t>185 80-3211.R00</t>
  </si>
  <si>
    <t>Uválcování trávníku v rovině</t>
  </si>
  <si>
    <t>181 30-0010.RAB</t>
  </si>
  <si>
    <t>Rozprostření ornice v rovině tloušťka 15 cm/na40%, dovoz ornice, osetí trávou</t>
  </si>
  <si>
    <t>111 25-1111.R00</t>
  </si>
  <si>
    <t>Drcení ořezaných větví průměru do 20 cm</t>
  </si>
  <si>
    <t>184 10-2114.R00</t>
  </si>
  <si>
    <t>Výsadba dřevin s balem D do 50 cm, v rovině / dosadba VAJGELIJÍ</t>
  </si>
  <si>
    <t>kus</t>
  </si>
  <si>
    <t>183 40-5291.R00</t>
  </si>
  <si>
    <t>Příplatek za mulčování součastně s osevem</t>
  </si>
  <si>
    <t>182 00-1111.R00</t>
  </si>
  <si>
    <t>Plošná úprava terénu, nerovnosti do 10 cm v rovině</t>
  </si>
  <si>
    <t>184 80-6134.R00</t>
  </si>
  <si>
    <t>Řez větví / netrnitých stromů, koruny do 8 m odstranění nebezpečných větví lípy</t>
  </si>
  <si>
    <t>171 10-1101.R00</t>
  </si>
  <si>
    <t>Uložení sypaniny do násypů zhutněných na 95% PS /dosypání pod šikmý chodník</t>
  </si>
  <si>
    <t>184 80-1131.R00</t>
  </si>
  <si>
    <t>Ošetřování vysazených dřevin ve skupině, v rovině</t>
  </si>
  <si>
    <t>2</t>
  </si>
  <si>
    <t>Základy,zvláštní zakládání</t>
  </si>
  <si>
    <t>279 35-0001.RAA</t>
  </si>
  <si>
    <t>Bednění a odbednění základových konstrukcí bednění ISD-NOE SL 2000/ schody</t>
  </si>
  <si>
    <t>273 32-1411.R00</t>
  </si>
  <si>
    <t>Železobeton základových desek B 30 (C 30/37) /deska pod schody</t>
  </si>
  <si>
    <t>272 31-3711.R00</t>
  </si>
  <si>
    <t>Beton základových kleneb prostý B 30 (C 30/37) /boční  opěra schodů</t>
  </si>
  <si>
    <t>Beton základových kleneb prostý B 30 (C 25/30) /základové pasy pod schody</t>
  </si>
  <si>
    <t>3</t>
  </si>
  <si>
    <t>Svislé a kompletní konstrukce</t>
  </si>
  <si>
    <t>329 35-1010.R00</t>
  </si>
  <si>
    <t>Obednění konstrukcí ostatních ploch rovinných /  ochrana  dřevin</t>
  </si>
  <si>
    <t>345 35-1105.R00</t>
  </si>
  <si>
    <t>Bednění pomocné zídek prolamovaných - zřízení / koruna opěrné zdi.40*0.2</t>
  </si>
  <si>
    <t>345 35-1106.R00</t>
  </si>
  <si>
    <t>Bednění zídek prolamovaných - odstranění /koruna opěr.zdi</t>
  </si>
  <si>
    <t>311 32-0042.RAA</t>
  </si>
  <si>
    <t>Zdi  základové ŽB z bet. C 30/37, roz.40*70*250cm, / prodloužení opěrné zdi podél chodníku</t>
  </si>
  <si>
    <t>4</t>
  </si>
  <si>
    <t>Vodorovné konstrukce</t>
  </si>
  <si>
    <t>430 36-1921.RT8</t>
  </si>
  <si>
    <t>Výztuž schodišťových konstrukcí svařovanou sítí oc B500B - drát 6,0  mm, oka 100*100 mm/ deska</t>
  </si>
  <si>
    <t>592-89016.A</t>
  </si>
  <si>
    <t>Lavička parková Aluma Třebíč bez opěrky /včetně ukotvení k dlažbě.</t>
  </si>
  <si>
    <t>551-49039</t>
  </si>
  <si>
    <t>Koš odpadkový, uliční, na sloupku, obsah 20 l</t>
  </si>
  <si>
    <t>434 19-1421.R00</t>
  </si>
  <si>
    <t>Osazení stupňů kamenných na desku, broušení spár / materiál-původní stupně</t>
  </si>
  <si>
    <t>5</t>
  </si>
  <si>
    <t>Komunikace</t>
  </si>
  <si>
    <t>564 86-1111.R00</t>
  </si>
  <si>
    <t>Podklad ze štěrkodrti po zhutnění tloušťky 20 cm / chodník mozaik</t>
  </si>
  <si>
    <t>564 83-1111.R00</t>
  </si>
  <si>
    <t>Podklad ze štěrkodrti po zhutnění tloušťky 10 cm /chodník mozaik,</t>
  </si>
  <si>
    <t>596 11-1111.R00</t>
  </si>
  <si>
    <t>Kladení dlažby mozaika 1barva, lože z kam.do 4 cm</t>
  </si>
  <si>
    <t>591 10-0010.RAA</t>
  </si>
  <si>
    <t>Chodník z dlažby zámkové, podklad beton, barva přírodní, tl. 6 cm/  pod lavičku</t>
  </si>
  <si>
    <t>596 13-2111.R00</t>
  </si>
  <si>
    <t>Kladení dlažby mozaika 2barvy, lože MV do 4 cm</t>
  </si>
  <si>
    <t>62</t>
  </si>
  <si>
    <t>Upravy povrchů vnější</t>
  </si>
  <si>
    <t>585-81709</t>
  </si>
  <si>
    <t>Přednátěr  Weber, Pas Uni 150gm před  reprofilací bet.plochy</t>
  </si>
  <si>
    <t>kg</t>
  </si>
  <si>
    <t>620 90-1118.R00</t>
  </si>
  <si>
    <t>Kamenické opracování, příplat.za frézování  bezpečnostního protiskluz. pásku š.4cm</t>
  </si>
  <si>
    <t>bm</t>
  </si>
  <si>
    <t>622 45-4511.R00</t>
  </si>
  <si>
    <t>Oprava vnějších omítek cement.,hladkých do 50 % /při poškození stěn plotu u domů</t>
  </si>
  <si>
    <t>216 90-4113.R00</t>
  </si>
  <si>
    <t>Očištění tlakovou vodou líce kleneb / opěrná zed</t>
  </si>
  <si>
    <t>620 41-1125.R00</t>
  </si>
  <si>
    <t>Finální nátěr vnější omítky epoxyester. sl. 1-2 /opěrná zed a boky schodiště</t>
  </si>
  <si>
    <t>601 01-1193.R00</t>
  </si>
  <si>
    <t>Kontaktní nátěr pod omítky - penetrace, podklad /opěr.zed a boky schodiště</t>
  </si>
  <si>
    <t>614 47-1713.R00</t>
  </si>
  <si>
    <t>Vyspravení - Reprofilace beton. konstrukcí  Mapei-Planitop Rasa ripara- tl.10-40mm</t>
  </si>
  <si>
    <t>783 22-0010.RAA</t>
  </si>
  <si>
    <t>Nátěr kovových  výztuží betonu- syntetický základní / ochrana původ. výztuže</t>
  </si>
  <si>
    <t>8</t>
  </si>
  <si>
    <t>Trubní vedení</t>
  </si>
  <si>
    <t>894 11-5111.R00</t>
  </si>
  <si>
    <t>Šachtice.domovní.kanalizač.z cihel pál.,1,3 m3 /Oprava šachty,do 0,5m shora,upevnění poklopu</t>
  </si>
  <si>
    <t>91</t>
  </si>
  <si>
    <t>Doplňující práce na komunikaci</t>
  </si>
  <si>
    <t>917 16-1111.R00</t>
  </si>
  <si>
    <t>Osazení  obrubníku kamen. s opěrou, lože z BP 12,5 /chodník-záhon,kámen původní</t>
  </si>
  <si>
    <t>583-80010</t>
  </si>
  <si>
    <t>Mozaika dlažební štípaná 4/6 cm  1t = 8 - 8,5 m2 , / dlažba původní</t>
  </si>
  <si>
    <t>583-80351</t>
  </si>
  <si>
    <t>Obrubník kamenný přímý   20x20 cm /chodník-záhon/ použit  původní</t>
  </si>
  <si>
    <t>916 56-1111.R00</t>
  </si>
  <si>
    <t>Osazení záhon.obrubníků do lože z B 12,5 s opěrou</t>
  </si>
  <si>
    <t>592-17468</t>
  </si>
  <si>
    <t>Obrubník zahradní 100x30x5</t>
  </si>
  <si>
    <t>96</t>
  </si>
  <si>
    <t>Bourání konstrukcí</t>
  </si>
  <si>
    <t>979 08-1111.R00</t>
  </si>
  <si>
    <t>Odvoz stav. suti a vybour. hmot na skládku do 1 km</t>
  </si>
  <si>
    <t>979 08-1121.R00</t>
  </si>
  <si>
    <t>Příplatek k odvozu za každý další 1 km skl.  20 km/ 19kmx18t</t>
  </si>
  <si>
    <t>979 08-2111.R00</t>
  </si>
  <si>
    <t>Vnitrostaveništní doprava suti do 10 m</t>
  </si>
  <si>
    <t>979 99-9997.R00</t>
  </si>
  <si>
    <t>Poplatek za skládku čistá suť</t>
  </si>
  <si>
    <t>962 10-0021.RA0</t>
  </si>
  <si>
    <t>Bourání nadzákladového zdiva z betonu prostého</t>
  </si>
  <si>
    <t>963 02-3612.R00</t>
  </si>
  <si>
    <t>Vybourání schod.stupňů ze zdi ,kamenné oboustranně / ke zpětnému použití</t>
  </si>
  <si>
    <t>961 04-4111.R00</t>
  </si>
  <si>
    <t>Bourání základů z betonu prostého / 02*0,2*0,4*57/ po ZÁBRADLÍ</t>
  </si>
  <si>
    <t>Odvoz  vybouraného ocel. zábradlí- na sběrné místo /290m*3,43kg / ZÁBRADLÍ</t>
  </si>
  <si>
    <t>979 08-2316.R00</t>
  </si>
  <si>
    <t>Vodorovná doprava  vyšetř. materiálu do areálu AVE / 4 km. (jen dlaž. kostky a žula)</t>
  </si>
  <si>
    <t>Odpočet za výkup železného šrotu / ZÁBRADLÍ</t>
  </si>
  <si>
    <t>966 00-5111.R00</t>
  </si>
  <si>
    <t>Rozebrání silnič. zábradlí, sloupky s bet. patkami / ZÁBRADLÍ</t>
  </si>
  <si>
    <t>632 21-1241.R00</t>
  </si>
  <si>
    <t>Doplnění dlažby z lomového kamene do písku do 4 m2 /0,3*0,3*57ks/ po ZÁBRADLÍ</t>
  </si>
  <si>
    <t>460 12-0002.R00</t>
  </si>
  <si>
    <t>Zához jámy, hornina třídy 3 - 4 / po ZÁBRADLÍ</t>
  </si>
  <si>
    <t>99</t>
  </si>
  <si>
    <t>Staveništní přesun hmot</t>
  </si>
  <si>
    <t>998 22-3011.R00</t>
  </si>
  <si>
    <t>Přesun hmot, pozemní komunikace, kryt dlážděný</t>
  </si>
  <si>
    <t>767</t>
  </si>
  <si>
    <t>Konstrukce zámečnické</t>
  </si>
  <si>
    <t>348 94-2112.R00</t>
  </si>
  <si>
    <t>Zábradlí ocelové,/ VÝROBEK ,ze 3 trubek, sloupky / ZÁBRADLÍ - chodník</t>
  </si>
  <si>
    <t>911 13-1111.R00</t>
  </si>
  <si>
    <t>Osazení a montáž silnič.zábradlí ocelového, /  ZÁBRADLÍ_ silnice</t>
  </si>
  <si>
    <t>348 17-1211.R00</t>
  </si>
  <si>
    <t>Osazení oc.zábradlí na zdech a valech do 100 kg/m /  ZÁBRADLÍ- chodník</t>
  </si>
  <si>
    <t>348 94-2121.R00</t>
  </si>
  <si>
    <t>Zábradlí ocelové, / VÝROBEK , ze 2 trubek, sloupky / ZÁBRADLÍ- silnice</t>
  </si>
  <si>
    <t>971 04-2151.R00</t>
  </si>
  <si>
    <t>Vyvrtání  otvorů zdi betonové d = 6 cm, tl. 45 cm /na valu ZÁBRADLÍ</t>
  </si>
  <si>
    <t>131 10-0020.RAA</t>
  </si>
  <si>
    <t>Hloubení nezapažených jam v hornině 5-7 / výkop v chodníku pro ZÁBRADLÍ</t>
  </si>
  <si>
    <t>275 31-3511.R00</t>
  </si>
  <si>
    <t>Beton základových patek prostý B 12,5 (C 12/15) / ZÁBRADLÍ - kotvení</t>
  </si>
  <si>
    <t>Zařízení staveniště.</t>
  </si>
  <si>
    <t>rozpočet projektanta</t>
  </si>
  <si>
    <t>Město Kolín</t>
  </si>
  <si>
    <t>stavební část + ocelové zábradlí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</si>
</sst>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\ &quot;Kč&quot;"/>
    <numFmt numFmtId="166" formatCode="0.0"/>
    <numFmt numFmtId="167" formatCode="#,##0.0000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C33" sqref="C33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" customHeight="1">
      <c r="A4" s="8"/>
      <c r="B4" s="9"/>
      <c r="C4" s="10" t="s">
        <v>253</v>
      </c>
      <c r="D4" s="11"/>
      <c r="E4" s="11"/>
      <c r="F4" s="12"/>
      <c r="G4" s="13"/>
    </row>
    <row r="5" spans="1:57" ht="12.9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" customHeight="1">
      <c r="A6" s="8"/>
      <c r="B6" s="9"/>
      <c r="C6" s="10" t="s">
        <v>73</v>
      </c>
      <c r="D6" s="11"/>
      <c r="E6" s="11"/>
      <c r="F6" s="19"/>
      <c r="G6" s="13"/>
    </row>
    <row r="7" spans="1:57">
      <c r="A7" s="14" t="s">
        <v>8</v>
      </c>
      <c r="B7" s="16"/>
      <c r="C7" s="175"/>
      <c r="D7" s="176"/>
      <c r="E7" s="20" t="s">
        <v>9</v>
      </c>
      <c r="F7" s="21"/>
      <c r="G7" s="22">
        <v>0</v>
      </c>
      <c r="H7" s="23"/>
      <c r="I7" s="23"/>
    </row>
    <row r="8" spans="1:57">
      <c r="A8" s="14" t="s">
        <v>10</v>
      </c>
      <c r="B8" s="16"/>
      <c r="C8" s="175" t="s">
        <v>252</v>
      </c>
      <c r="D8" s="176"/>
      <c r="E8" s="17" t="s">
        <v>11</v>
      </c>
      <c r="F8" s="16"/>
      <c r="G8" s="24">
        <f>IF(PocetMJ=0,,ROUND((F30+F32)/PocetMJ,1))</f>
        <v>0</v>
      </c>
    </row>
    <row r="9" spans="1:57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>
      <c r="A11" s="29"/>
      <c r="B11" s="30"/>
      <c r="C11" s="30"/>
      <c r="D11" s="30"/>
      <c r="E11" s="177" t="s">
        <v>251</v>
      </c>
      <c r="F11" s="178"/>
      <c r="G11" s="179"/>
    </row>
    <row r="12" spans="1:57" ht="28.5" customHeight="1" thickBot="1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" customHeight="1">
      <c r="A14" s="41"/>
      <c r="B14" s="42" t="s">
        <v>19</v>
      </c>
      <c r="C14" s="43">
        <f>Dodavka</f>
        <v>0</v>
      </c>
      <c r="D14" s="44" t="str">
        <f>Rekapitulace!A23</f>
        <v>Zařízení staveniště.</v>
      </c>
      <c r="E14" s="45"/>
      <c r="F14" s="46"/>
      <c r="G14" s="43">
        <f>Rekapitulace!I23</f>
        <v>0</v>
      </c>
    </row>
    <row r="15" spans="1:57" ht="15.9" customHeight="1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" customHeight="1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" customHeight="1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" customHeight="1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" customHeight="1">
      <c r="A19" s="50"/>
      <c r="B19" s="42"/>
      <c r="C19" s="43"/>
      <c r="D19" s="25"/>
      <c r="E19" s="47"/>
      <c r="F19" s="48"/>
      <c r="G19" s="43"/>
    </row>
    <row r="20" spans="1:7" ht="15.9" customHeight="1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" customHeight="1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" customHeight="1" thickBot="1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>
      <c r="A27" s="29"/>
      <c r="B27" s="30"/>
      <c r="C27" s="12"/>
      <c r="D27" s="30"/>
      <c r="E27" s="12"/>
      <c r="F27" s="30"/>
      <c r="G27" s="13"/>
    </row>
    <row r="28" spans="1:7" ht="97.5" customHeight="1">
      <c r="A28" s="29"/>
      <c r="B28" s="30"/>
      <c r="C28" s="12"/>
      <c r="D28" s="30"/>
      <c r="E28" s="12"/>
      <c r="F28" s="30"/>
      <c r="G28" s="13"/>
    </row>
    <row r="29" spans="1:7">
      <c r="A29" s="14" t="s">
        <v>39</v>
      </c>
      <c r="B29" s="16"/>
      <c r="C29" s="58"/>
      <c r="D29" s="16"/>
      <c r="E29" s="17"/>
      <c r="F29" s="59"/>
      <c r="G29" s="18"/>
    </row>
    <row r="30" spans="1:7">
      <c r="A30" s="14" t="s">
        <v>39</v>
      </c>
      <c r="B30" s="16"/>
      <c r="C30" s="58"/>
      <c r="D30" s="16"/>
      <c r="E30" s="17"/>
      <c r="F30" s="59"/>
      <c r="G30" s="18"/>
    </row>
    <row r="31" spans="1:7">
      <c r="A31" s="14" t="s">
        <v>41</v>
      </c>
      <c r="B31" s="16"/>
      <c r="C31" s="58"/>
      <c r="D31" s="16"/>
      <c r="E31" s="17"/>
      <c r="F31" s="60"/>
      <c r="G31" s="28"/>
    </row>
    <row r="32" spans="1:7">
      <c r="A32" s="14" t="s">
        <v>39</v>
      </c>
      <c r="B32" s="16"/>
      <c r="C32" s="58">
        <v>21</v>
      </c>
      <c r="D32" s="16" t="s">
        <v>40</v>
      </c>
      <c r="E32" s="17"/>
      <c r="F32" s="59">
        <v>0</v>
      </c>
      <c r="G32" s="18"/>
    </row>
    <row r="33" spans="1:8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ROUND(PRODUCT(F32,C33/100),1)</f>
        <v>0</v>
      </c>
      <c r="G33" s="28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0"/>
      <c r="C37" s="180"/>
      <c r="D37" s="180"/>
      <c r="E37" s="180"/>
      <c r="F37" s="180"/>
      <c r="G37" s="180"/>
      <c r="H37" t="s">
        <v>4</v>
      </c>
    </row>
    <row r="38" spans="1:8" ht="12.75" customHeight="1">
      <c r="A38" s="68"/>
      <c r="B38" s="180"/>
      <c r="C38" s="180"/>
      <c r="D38" s="180"/>
      <c r="E38" s="180"/>
      <c r="F38" s="180"/>
      <c r="G38" s="180"/>
      <c r="H38" t="s">
        <v>4</v>
      </c>
    </row>
    <row r="39" spans="1:8">
      <c r="A39" s="68"/>
      <c r="B39" s="180"/>
      <c r="C39" s="180"/>
      <c r="D39" s="180"/>
      <c r="E39" s="180"/>
      <c r="F39" s="180"/>
      <c r="G39" s="180"/>
      <c r="H39" t="s">
        <v>4</v>
      </c>
    </row>
    <row r="40" spans="1:8">
      <c r="A40" s="68"/>
      <c r="B40" s="180"/>
      <c r="C40" s="180"/>
      <c r="D40" s="180"/>
      <c r="E40" s="180"/>
      <c r="F40" s="180"/>
      <c r="G40" s="180"/>
      <c r="H40" t="s">
        <v>4</v>
      </c>
    </row>
    <row r="41" spans="1:8">
      <c r="A41" s="68"/>
      <c r="B41" s="180"/>
      <c r="C41" s="180"/>
      <c r="D41" s="180"/>
      <c r="E41" s="180"/>
      <c r="F41" s="180"/>
      <c r="G41" s="180"/>
      <c r="H41" t="s">
        <v>4</v>
      </c>
    </row>
    <row r="42" spans="1:8">
      <c r="A42" s="68"/>
      <c r="B42" s="180"/>
      <c r="C42" s="180"/>
      <c r="D42" s="180"/>
      <c r="E42" s="180"/>
      <c r="F42" s="180"/>
      <c r="G42" s="180"/>
      <c r="H42" t="s">
        <v>4</v>
      </c>
    </row>
    <row r="43" spans="1:8">
      <c r="A43" s="68"/>
      <c r="B43" s="180"/>
      <c r="C43" s="180"/>
      <c r="D43" s="180"/>
      <c r="E43" s="180"/>
      <c r="F43" s="180"/>
      <c r="G43" s="180"/>
      <c r="H43" t="s">
        <v>4</v>
      </c>
    </row>
    <row r="44" spans="1:8">
      <c r="A44" s="68"/>
      <c r="B44" s="180"/>
      <c r="C44" s="180"/>
      <c r="D44" s="180"/>
      <c r="E44" s="180"/>
      <c r="F44" s="180"/>
      <c r="G44" s="180"/>
      <c r="H44" t="s">
        <v>4</v>
      </c>
    </row>
    <row r="45" spans="1:8">
      <c r="A45" s="68"/>
      <c r="B45" s="180"/>
      <c r="C45" s="180"/>
      <c r="D45" s="180"/>
      <c r="E45" s="180"/>
      <c r="F45" s="180"/>
      <c r="G45" s="180"/>
      <c r="H45" t="s">
        <v>4</v>
      </c>
    </row>
    <row r="46" spans="1:8">
      <c r="B46" s="174"/>
      <c r="C46" s="174"/>
      <c r="D46" s="174"/>
      <c r="E46" s="174"/>
      <c r="F46" s="174"/>
      <c r="G46" s="174"/>
    </row>
    <row r="47" spans="1:8">
      <c r="B47" s="174"/>
      <c r="C47" s="174"/>
      <c r="D47" s="174"/>
      <c r="E47" s="174"/>
      <c r="F47" s="174"/>
      <c r="G47" s="174"/>
    </row>
    <row r="48" spans="1:8">
      <c r="B48" s="174"/>
      <c r="C48" s="174"/>
      <c r="D48" s="174"/>
      <c r="E48" s="174"/>
      <c r="F48" s="174"/>
      <c r="G48" s="174"/>
    </row>
    <row r="49" spans="2:7">
      <c r="B49" s="174"/>
      <c r="C49" s="174"/>
      <c r="D49" s="174"/>
      <c r="E49" s="174"/>
      <c r="F49" s="174"/>
      <c r="G49" s="174"/>
    </row>
    <row r="50" spans="2:7">
      <c r="B50" s="174"/>
      <c r="C50" s="174"/>
      <c r="D50" s="174"/>
      <c r="E50" s="174"/>
      <c r="F50" s="174"/>
      <c r="G50" s="174"/>
    </row>
    <row r="51" spans="2:7">
      <c r="B51" s="174"/>
      <c r="C51" s="174"/>
      <c r="D51" s="174"/>
      <c r="E51" s="174"/>
      <c r="F51" s="174"/>
      <c r="G51" s="174"/>
    </row>
    <row r="52" spans="2:7">
      <c r="B52" s="174"/>
      <c r="C52" s="174"/>
      <c r="D52" s="174"/>
      <c r="E52" s="174"/>
      <c r="F52" s="174"/>
      <c r="G52" s="174"/>
    </row>
    <row r="53" spans="2:7">
      <c r="B53" s="174"/>
      <c r="C53" s="174"/>
      <c r="D53" s="174"/>
      <c r="E53" s="174"/>
      <c r="F53" s="174"/>
      <c r="G53" s="174"/>
    </row>
    <row r="54" spans="2:7">
      <c r="B54" s="174"/>
      <c r="C54" s="174"/>
      <c r="D54" s="174"/>
      <c r="E54" s="174"/>
      <c r="F54" s="174"/>
      <c r="G54" s="174"/>
    </row>
    <row r="55" spans="2:7">
      <c r="B55" s="174"/>
      <c r="C55" s="174"/>
      <c r="D55" s="174"/>
      <c r="E55" s="174"/>
      <c r="F55" s="174"/>
      <c r="G55" s="174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topLeftCell="A5" workbookViewId="0">
      <selection activeCell="H24" sqref="H24:I24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181" t="s">
        <v>5</v>
      </c>
      <c r="B1" s="182"/>
      <c r="C1" s="69" t="str">
        <f>CONCATENATE(cislostavby," ",nazevstavby)</f>
        <v xml:space="preserve"> OPRAVA SCHODIŠTĚ A VEŘEJNÉ PROSTRANSTVÍ </v>
      </c>
      <c r="D1" s="70"/>
      <c r="E1" s="71"/>
      <c r="F1" s="70"/>
      <c r="G1" s="72"/>
      <c r="H1" s="73"/>
      <c r="I1" s="74"/>
    </row>
    <row r="2" spans="1:9" ht="13.8" thickBot="1">
      <c r="A2" s="183" t="s">
        <v>1</v>
      </c>
      <c r="B2" s="184"/>
      <c r="C2" s="75" t="str">
        <f>CONCATENATE(cisloobjektu," ",nazevobjektu)</f>
        <v xml:space="preserve"> stavební část + ocelové zábradlí</v>
      </c>
      <c r="D2" s="76"/>
      <c r="E2" s="77"/>
      <c r="F2" s="76"/>
      <c r="G2" s="185"/>
      <c r="H2" s="185"/>
      <c r="I2" s="186"/>
    </row>
    <row r="3" spans="1:9" ht="13.8" thickTop="1"/>
    <row r="4" spans="1:9" ht="19.5" customHeight="1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9" ht="13.8" thickBot="1"/>
    <row r="6" spans="1:9" s="30" customFormat="1" ht="13.8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30" customFormat="1">
      <c r="A7" s="170" t="str">
        <f>Položky!B7</f>
        <v>1</v>
      </c>
      <c r="B7" s="85" t="str">
        <f>Položky!C7</f>
        <v>Zemní práce</v>
      </c>
      <c r="C7" s="86"/>
      <c r="D7" s="87"/>
      <c r="E7" s="171">
        <f>Položky!BC32</f>
        <v>0</v>
      </c>
      <c r="F7" s="172">
        <f>Položky!BD32</f>
        <v>0</v>
      </c>
      <c r="G7" s="172">
        <f>Položky!BE32</f>
        <v>0</v>
      </c>
      <c r="H7" s="172">
        <f>Položky!BF32</f>
        <v>0</v>
      </c>
      <c r="I7" s="173">
        <f>Položky!BG32</f>
        <v>0</v>
      </c>
    </row>
    <row r="8" spans="1:9" s="30" customFormat="1">
      <c r="A8" s="170" t="str">
        <f>Položky!B33</f>
        <v>2</v>
      </c>
      <c r="B8" s="85" t="str">
        <f>Položky!C33</f>
        <v>Základy,zvláštní zakládání</v>
      </c>
      <c r="C8" s="86"/>
      <c r="D8" s="87"/>
      <c r="E8" s="171">
        <f>Položky!BC38</f>
        <v>0</v>
      </c>
      <c r="F8" s="172">
        <f>Položky!BD38</f>
        <v>0</v>
      </c>
      <c r="G8" s="172">
        <f>Položky!BE38</f>
        <v>0</v>
      </c>
      <c r="H8" s="172">
        <f>Položky!BF38</f>
        <v>0</v>
      </c>
      <c r="I8" s="173">
        <f>Položky!BG38</f>
        <v>0</v>
      </c>
    </row>
    <row r="9" spans="1:9" s="30" customFormat="1">
      <c r="A9" s="170" t="str">
        <f>Položky!B39</f>
        <v>3</v>
      </c>
      <c r="B9" s="85" t="str">
        <f>Položky!C39</f>
        <v>Svislé a kompletní konstrukce</v>
      </c>
      <c r="C9" s="86"/>
      <c r="D9" s="87"/>
      <c r="E9" s="171">
        <f>Položky!BC44</f>
        <v>0</v>
      </c>
      <c r="F9" s="172">
        <f>Položky!BD44</f>
        <v>0</v>
      </c>
      <c r="G9" s="172">
        <f>Položky!BE44</f>
        <v>0</v>
      </c>
      <c r="H9" s="172">
        <f>Položky!BF44</f>
        <v>0</v>
      </c>
      <c r="I9" s="173">
        <f>Položky!BG44</f>
        <v>0</v>
      </c>
    </row>
    <row r="10" spans="1:9" s="30" customFormat="1">
      <c r="A10" s="170" t="str">
        <f>Položky!B45</f>
        <v>4</v>
      </c>
      <c r="B10" s="85" t="str">
        <f>Položky!C45</f>
        <v>Vodorovné konstrukce</v>
      </c>
      <c r="C10" s="86"/>
      <c r="D10" s="87"/>
      <c r="E10" s="171">
        <f>Položky!BC50</f>
        <v>0</v>
      </c>
      <c r="F10" s="172">
        <f>Položky!BD50</f>
        <v>0</v>
      </c>
      <c r="G10" s="172">
        <f>Položky!BE50</f>
        <v>0</v>
      </c>
      <c r="H10" s="172">
        <f>Položky!BF50</f>
        <v>0</v>
      </c>
      <c r="I10" s="173">
        <f>Položky!BG50</f>
        <v>0</v>
      </c>
    </row>
    <row r="11" spans="1:9" s="30" customFormat="1">
      <c r="A11" s="170" t="str">
        <f>Položky!B51</f>
        <v>5</v>
      </c>
      <c r="B11" s="85" t="str">
        <f>Položky!C51</f>
        <v>Komunikace</v>
      </c>
      <c r="C11" s="86"/>
      <c r="D11" s="87"/>
      <c r="E11" s="171">
        <f>Položky!BC57</f>
        <v>0</v>
      </c>
      <c r="F11" s="172">
        <f>Položky!BD57</f>
        <v>0</v>
      </c>
      <c r="G11" s="172">
        <f>Položky!BE57</f>
        <v>0</v>
      </c>
      <c r="H11" s="172">
        <f>Položky!BF57</f>
        <v>0</v>
      </c>
      <c r="I11" s="173">
        <f>Položky!BG57</f>
        <v>0</v>
      </c>
    </row>
    <row r="12" spans="1:9" s="30" customFormat="1">
      <c r="A12" s="170" t="str">
        <f>Položky!B58</f>
        <v>62</v>
      </c>
      <c r="B12" s="85" t="str">
        <f>Položky!C58</f>
        <v>Upravy povrchů vnější</v>
      </c>
      <c r="C12" s="86"/>
      <c r="D12" s="87"/>
      <c r="E12" s="171">
        <f>Položky!BC67</f>
        <v>0</v>
      </c>
      <c r="F12" s="172">
        <f>Položky!BD67</f>
        <v>0</v>
      </c>
      <c r="G12" s="172">
        <f>Položky!BE67</f>
        <v>0</v>
      </c>
      <c r="H12" s="172">
        <f>Položky!BF67</f>
        <v>0</v>
      </c>
      <c r="I12" s="173">
        <f>Položky!BG67</f>
        <v>0</v>
      </c>
    </row>
    <row r="13" spans="1:9" s="30" customFormat="1">
      <c r="A13" s="170" t="str">
        <f>Položky!B68</f>
        <v>8</v>
      </c>
      <c r="B13" s="85" t="str">
        <f>Položky!C68</f>
        <v>Trubní vedení</v>
      </c>
      <c r="C13" s="86"/>
      <c r="D13" s="87"/>
      <c r="E13" s="171">
        <f>Položky!BC70</f>
        <v>0</v>
      </c>
      <c r="F13" s="172">
        <f>Položky!BD70</f>
        <v>0</v>
      </c>
      <c r="G13" s="172">
        <f>Položky!BE70</f>
        <v>0</v>
      </c>
      <c r="H13" s="172">
        <f>Položky!BF70</f>
        <v>0</v>
      </c>
      <c r="I13" s="173">
        <f>Položky!BG70</f>
        <v>0</v>
      </c>
    </row>
    <row r="14" spans="1:9" s="30" customFormat="1">
      <c r="A14" s="170" t="str">
        <f>Položky!B71</f>
        <v>91</v>
      </c>
      <c r="B14" s="85" t="str">
        <f>Položky!C71</f>
        <v>Doplňující práce na komunikaci</v>
      </c>
      <c r="C14" s="86"/>
      <c r="D14" s="87"/>
      <c r="E14" s="171">
        <f>Položky!BC77</f>
        <v>0</v>
      </c>
      <c r="F14" s="172">
        <f>Položky!BD77</f>
        <v>0</v>
      </c>
      <c r="G14" s="172">
        <f>Položky!BE77</f>
        <v>0</v>
      </c>
      <c r="H14" s="172">
        <f>Položky!BF77</f>
        <v>0</v>
      </c>
      <c r="I14" s="173">
        <f>Položky!BG77</f>
        <v>0</v>
      </c>
    </row>
    <row r="15" spans="1:9" s="30" customFormat="1">
      <c r="A15" s="170" t="str">
        <f>Položky!B78</f>
        <v>96</v>
      </c>
      <c r="B15" s="85" t="str">
        <f>Položky!C78</f>
        <v>Bourání konstrukcí</v>
      </c>
      <c r="C15" s="86"/>
      <c r="D15" s="87"/>
      <c r="E15" s="171">
        <f>Položky!BC92</f>
        <v>0</v>
      </c>
      <c r="F15" s="172">
        <f>Položky!BD92</f>
        <v>0</v>
      </c>
      <c r="G15" s="172">
        <f>Položky!BE92</f>
        <v>0</v>
      </c>
      <c r="H15" s="172">
        <f>Položky!BF92</f>
        <v>0</v>
      </c>
      <c r="I15" s="173">
        <f>Položky!BG92</f>
        <v>0</v>
      </c>
    </row>
    <row r="16" spans="1:9" s="30" customFormat="1">
      <c r="A16" s="170" t="str">
        <f>Položky!B93</f>
        <v>99</v>
      </c>
      <c r="B16" s="85" t="str">
        <f>Položky!C93</f>
        <v>Staveništní přesun hmot</v>
      </c>
      <c r="C16" s="86"/>
      <c r="D16" s="87"/>
      <c r="E16" s="171">
        <f>Položky!BC95</f>
        <v>0</v>
      </c>
      <c r="F16" s="172">
        <f>Položky!BD95</f>
        <v>0</v>
      </c>
      <c r="G16" s="172">
        <f>Položky!BE95</f>
        <v>0</v>
      </c>
      <c r="H16" s="172">
        <f>Položky!BF95</f>
        <v>0</v>
      </c>
      <c r="I16" s="173">
        <f>Položky!BG95</f>
        <v>0</v>
      </c>
    </row>
    <row r="17" spans="1:57" s="30" customFormat="1" ht="13.8" thickBot="1">
      <c r="A17" s="170" t="str">
        <f>Položky!B96</f>
        <v>767</v>
      </c>
      <c r="B17" s="85" t="str">
        <f>Položky!C96</f>
        <v>Konstrukce zámečnické</v>
      </c>
      <c r="C17" s="86"/>
      <c r="D17" s="87"/>
      <c r="E17" s="171">
        <f>Položky!BC104</f>
        <v>0</v>
      </c>
      <c r="F17" s="172">
        <f>Položky!BD104</f>
        <v>0</v>
      </c>
      <c r="G17" s="172">
        <f>Položky!BE104</f>
        <v>0</v>
      </c>
      <c r="H17" s="172">
        <f>Položky!BF104</f>
        <v>0</v>
      </c>
      <c r="I17" s="173">
        <f>Položky!BG104</f>
        <v>0</v>
      </c>
    </row>
    <row r="18" spans="1:57" s="93" customFormat="1" ht="13.8" thickBot="1">
      <c r="A18" s="88"/>
      <c r="B18" s="80" t="s">
        <v>50</v>
      </c>
      <c r="C18" s="80"/>
      <c r="D18" s="89"/>
      <c r="E18" s="90">
        <f>SUM(E7:E17)</f>
        <v>0</v>
      </c>
      <c r="F18" s="91">
        <f>SUM(F7:F17)</f>
        <v>0</v>
      </c>
      <c r="G18" s="91">
        <f>SUM(G7:G17)</f>
        <v>0</v>
      </c>
      <c r="H18" s="91">
        <f>SUM(H7:H17)</f>
        <v>0</v>
      </c>
      <c r="I18" s="92">
        <f>SUM(I7:I17)</f>
        <v>0</v>
      </c>
    </row>
    <row r="19" spans="1:57">
      <c r="A19" s="86"/>
      <c r="B19" s="86"/>
      <c r="C19" s="86"/>
      <c r="D19" s="86"/>
      <c r="E19" s="86"/>
      <c r="F19" s="86"/>
      <c r="G19" s="86"/>
      <c r="H19" s="86"/>
      <c r="I19" s="86"/>
    </row>
    <row r="20" spans="1:57" ht="19.5" customHeight="1">
      <c r="A20" s="94" t="s">
        <v>51</v>
      </c>
      <c r="B20" s="94"/>
      <c r="C20" s="94"/>
      <c r="D20" s="94"/>
      <c r="E20" s="94"/>
      <c r="F20" s="94"/>
      <c r="G20" s="95"/>
      <c r="H20" s="94"/>
      <c r="I20" s="94"/>
      <c r="BA20" s="31"/>
      <c r="BB20" s="31"/>
      <c r="BC20" s="31"/>
      <c r="BD20" s="31"/>
      <c r="BE20" s="31"/>
    </row>
    <row r="21" spans="1:57" ht="13.8" thickBot="1">
      <c r="A21" s="96"/>
      <c r="B21" s="96"/>
      <c r="C21" s="96"/>
      <c r="D21" s="96"/>
      <c r="E21" s="96"/>
      <c r="F21" s="96"/>
      <c r="G21" s="96"/>
      <c r="H21" s="96"/>
      <c r="I21" s="96"/>
    </row>
    <row r="22" spans="1:57">
      <c r="A22" s="97" t="s">
        <v>52</v>
      </c>
      <c r="B22" s="98"/>
      <c r="C22" s="98"/>
      <c r="D22" s="99"/>
      <c r="E22" s="100" t="s">
        <v>53</v>
      </c>
      <c r="F22" s="101" t="s">
        <v>54</v>
      </c>
      <c r="G22" s="102" t="s">
        <v>55</v>
      </c>
      <c r="H22" s="103"/>
      <c r="I22" s="104" t="s">
        <v>53</v>
      </c>
    </row>
    <row r="23" spans="1:57">
      <c r="A23" s="105" t="s">
        <v>250</v>
      </c>
      <c r="B23" s="106"/>
      <c r="C23" s="106"/>
      <c r="D23" s="107"/>
      <c r="E23" s="108"/>
      <c r="F23" s="109">
        <v>0</v>
      </c>
      <c r="G23" s="110">
        <f>CHOOSE(BA23+1,HSV+PSV,HSV+PSV+Mont,HSV+PSV+Dodavka+Mont,HSV,PSV,Mont,Dodavka,Mont+Dodavka,0)</f>
        <v>0</v>
      </c>
      <c r="H23" s="111"/>
      <c r="I23" s="112">
        <f>E23+F23*G23/100</f>
        <v>0</v>
      </c>
      <c r="BA23">
        <v>0</v>
      </c>
    </row>
    <row r="24" spans="1:57" ht="13.8" thickBot="1">
      <c r="A24" s="113"/>
      <c r="B24" s="114" t="s">
        <v>56</v>
      </c>
      <c r="C24" s="115"/>
      <c r="D24" s="116"/>
      <c r="E24" s="117"/>
      <c r="F24" s="118"/>
      <c r="G24" s="118"/>
      <c r="H24" s="187">
        <f>SUM(I23:I23)</f>
        <v>0</v>
      </c>
      <c r="I24" s="188"/>
    </row>
    <row r="26" spans="1:57">
      <c r="B26" s="93"/>
      <c r="F26" s="119"/>
      <c r="G26" s="120"/>
      <c r="H26" s="120"/>
      <c r="I26" s="121"/>
    </row>
    <row r="27" spans="1:57">
      <c r="F27" s="119"/>
      <c r="G27" s="120"/>
      <c r="H27" s="120"/>
      <c r="I27" s="121"/>
    </row>
    <row r="28" spans="1:57">
      <c r="F28" s="119"/>
      <c r="G28" s="120"/>
      <c r="H28" s="120"/>
      <c r="I28" s="121"/>
    </row>
    <row r="29" spans="1:57">
      <c r="F29" s="119"/>
      <c r="G29" s="120"/>
      <c r="H29" s="120"/>
      <c r="I29" s="121"/>
    </row>
    <row r="30" spans="1:57">
      <c r="F30" s="119"/>
      <c r="G30" s="120"/>
      <c r="H30" s="120"/>
      <c r="I30" s="121"/>
    </row>
    <row r="31" spans="1:57">
      <c r="F31" s="119"/>
      <c r="G31" s="120"/>
      <c r="H31" s="120"/>
      <c r="I31" s="121"/>
    </row>
    <row r="32" spans="1:57">
      <c r="F32" s="119"/>
      <c r="G32" s="120"/>
      <c r="H32" s="120"/>
      <c r="I32" s="121"/>
    </row>
    <row r="33" spans="6:9">
      <c r="F33" s="119"/>
      <c r="G33" s="120"/>
      <c r="H33" s="120"/>
      <c r="I33" s="121"/>
    </row>
    <row r="34" spans="6:9">
      <c r="F34" s="119"/>
      <c r="G34" s="120"/>
      <c r="H34" s="120"/>
      <c r="I34" s="121"/>
    </row>
    <row r="35" spans="6:9">
      <c r="F35" s="119"/>
      <c r="G35" s="120"/>
      <c r="H35" s="120"/>
      <c r="I35" s="121"/>
    </row>
    <row r="36" spans="6:9">
      <c r="F36" s="119"/>
      <c r="G36" s="120"/>
      <c r="H36" s="120"/>
      <c r="I36" s="121"/>
    </row>
    <row r="37" spans="6:9">
      <c r="F37" s="119"/>
      <c r="G37" s="120"/>
      <c r="H37" s="120"/>
      <c r="I37" s="121"/>
    </row>
    <row r="38" spans="6:9">
      <c r="F38" s="119"/>
      <c r="G38" s="120"/>
      <c r="H38" s="120"/>
      <c r="I38" s="121"/>
    </row>
    <row r="39" spans="6:9">
      <c r="F39" s="119"/>
      <c r="G39" s="120"/>
      <c r="H39" s="120"/>
      <c r="I39" s="121"/>
    </row>
    <row r="40" spans="6:9">
      <c r="F40" s="119"/>
      <c r="G40" s="120"/>
      <c r="H40" s="120"/>
      <c r="I40" s="121"/>
    </row>
    <row r="41" spans="6:9">
      <c r="F41" s="119"/>
      <c r="G41" s="120"/>
      <c r="H41" s="120"/>
      <c r="I41" s="121"/>
    </row>
    <row r="42" spans="6:9">
      <c r="F42" s="119"/>
      <c r="G42" s="120"/>
      <c r="H42" s="120"/>
      <c r="I42" s="121"/>
    </row>
    <row r="43" spans="6:9">
      <c r="F43" s="119"/>
      <c r="G43" s="120"/>
      <c r="H43" s="120"/>
      <c r="I43" s="121"/>
    </row>
    <row r="44" spans="6:9">
      <c r="F44" s="119"/>
      <c r="G44" s="120"/>
      <c r="H44" s="120"/>
      <c r="I44" s="121"/>
    </row>
    <row r="45" spans="6:9">
      <c r="F45" s="119"/>
      <c r="G45" s="120"/>
      <c r="H45" s="120"/>
      <c r="I45" s="121"/>
    </row>
    <row r="46" spans="6:9">
      <c r="F46" s="119"/>
      <c r="G46" s="120"/>
      <c r="H46" s="120"/>
      <c r="I46" s="121"/>
    </row>
    <row r="47" spans="6:9">
      <c r="F47" s="119"/>
      <c r="G47" s="120"/>
      <c r="H47" s="120"/>
      <c r="I47" s="121"/>
    </row>
    <row r="48" spans="6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  <row r="72" spans="6:9">
      <c r="F72" s="119"/>
      <c r="G72" s="120"/>
      <c r="H72" s="120"/>
      <c r="I72" s="121"/>
    </row>
    <row r="73" spans="6:9">
      <c r="F73" s="119"/>
      <c r="G73" s="120"/>
      <c r="H73" s="120"/>
      <c r="I73" s="121"/>
    </row>
    <row r="74" spans="6:9">
      <c r="F74" s="119"/>
      <c r="G74" s="120"/>
      <c r="H74" s="120"/>
      <c r="I74" s="121"/>
    </row>
    <row r="75" spans="6:9">
      <c r="F75" s="119"/>
      <c r="G75" s="120"/>
      <c r="H75" s="120"/>
      <c r="I75" s="121"/>
    </row>
  </sheetData>
  <mergeCells count="4">
    <mergeCell ref="A1:B1"/>
    <mergeCell ref="A2:B2"/>
    <mergeCell ref="G2:I2"/>
    <mergeCell ref="H24:I2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71"/>
  <sheetViews>
    <sheetView showGridLines="0" showZeros="0" zoomScale="80" zoomScaleNormal="100" workbookViewId="0">
      <selection activeCell="A104" sqref="A104:IV106"/>
    </sheetView>
  </sheetViews>
  <sheetFormatPr defaultColWidth="9.109375" defaultRowHeight="13.2"/>
  <cols>
    <col min="1" max="1" width="4.44140625" style="122" customWidth="1"/>
    <col min="2" max="2" width="14.109375" style="122" customWidth="1"/>
    <col min="3" max="3" width="47.5546875" style="122" customWidth="1"/>
    <col min="4" max="4" width="5.5546875" style="122" customWidth="1"/>
    <col min="5" max="5" width="10" style="164" customWidth="1"/>
    <col min="6" max="6" width="11.33203125" style="122" customWidth="1"/>
    <col min="7" max="7" width="16.109375" style="122" customWidth="1"/>
    <col min="8" max="8" width="13.109375" style="122" customWidth="1"/>
    <col min="9" max="9" width="14.5546875" style="122" customWidth="1"/>
    <col min="10" max="10" width="13.109375" style="122" customWidth="1"/>
    <col min="11" max="11" width="13.5546875" style="122" customWidth="1"/>
    <col min="12" max="16384" width="9.109375" style="122"/>
  </cols>
  <sheetData>
    <row r="1" spans="1:59" ht="15.6">
      <c r="A1" s="189" t="s">
        <v>57</v>
      </c>
      <c r="B1" s="189"/>
      <c r="C1" s="189"/>
      <c r="D1" s="189"/>
      <c r="E1" s="189"/>
      <c r="F1" s="189"/>
      <c r="G1" s="189"/>
      <c r="H1" s="189"/>
      <c r="I1" s="189"/>
    </row>
    <row r="2" spans="1:59" ht="13.8" thickBot="1">
      <c r="B2" s="123"/>
      <c r="C2" s="124"/>
      <c r="D2" s="124"/>
      <c r="E2" s="125"/>
      <c r="F2" s="124"/>
      <c r="G2" s="124"/>
    </row>
    <row r="3" spans="1:59" ht="13.8" thickTop="1">
      <c r="A3" s="181" t="s">
        <v>5</v>
      </c>
      <c r="B3" s="182"/>
      <c r="C3" s="69" t="str">
        <f>CONCATENATE(cislostavby," ",nazevstavby)</f>
        <v xml:space="preserve"> OPRAVA SCHODIŠTĚ A VEŘEJNÉ PROSTRANSTVÍ </v>
      </c>
      <c r="D3" s="70"/>
      <c r="E3" s="71"/>
      <c r="F3" s="70"/>
      <c r="G3" s="126"/>
      <c r="H3" s="127">
        <f>Rekapitulace!H1</f>
        <v>0</v>
      </c>
      <c r="I3" s="128"/>
    </row>
    <row r="4" spans="1:59" ht="13.8" thickBot="1">
      <c r="A4" s="190" t="s">
        <v>1</v>
      </c>
      <c r="B4" s="184"/>
      <c r="C4" s="75" t="str">
        <f>CONCATENATE(cisloobjektu," ",nazevobjektu)</f>
        <v xml:space="preserve"> stavební část + ocelové zábradlí</v>
      </c>
      <c r="D4" s="76"/>
      <c r="E4" s="77"/>
      <c r="F4" s="76"/>
      <c r="G4" s="191"/>
      <c r="H4" s="191"/>
      <c r="I4" s="192"/>
    </row>
    <row r="5" spans="1:59" ht="13.8" thickTop="1">
      <c r="A5" s="129"/>
      <c r="B5" s="130"/>
      <c r="C5" s="130"/>
      <c r="D5" s="131"/>
      <c r="E5" s="132"/>
      <c r="F5" s="131"/>
      <c r="G5" s="133"/>
      <c r="H5" s="131"/>
      <c r="I5" s="131"/>
    </row>
    <row r="6" spans="1:59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>
      <c r="A7" s="139" t="s">
        <v>69</v>
      </c>
      <c r="B7" s="140" t="s">
        <v>70</v>
      </c>
      <c r="C7" s="141" t="s">
        <v>71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 ht="26.4">
      <c r="A8" s="147">
        <v>1</v>
      </c>
      <c r="B8" s="148" t="s">
        <v>74</v>
      </c>
      <c r="C8" s="149" t="s">
        <v>75</v>
      </c>
      <c r="D8" s="150" t="s">
        <v>76</v>
      </c>
      <c r="E8" s="151">
        <v>10.9</v>
      </c>
      <c r="F8" s="151">
        <v>0</v>
      </c>
      <c r="G8" s="152">
        <f t="shared" ref="G8:G31" si="0">E8*F8</f>
        <v>0</v>
      </c>
      <c r="H8" s="153">
        <v>0</v>
      </c>
      <c r="I8" s="153">
        <f t="shared" ref="I8:I31" si="1">E8*H8</f>
        <v>0</v>
      </c>
      <c r="J8" s="153">
        <v>0</v>
      </c>
      <c r="K8" s="153">
        <f t="shared" ref="K8:K31" si="2"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 t="shared" ref="BC8:BC31" si="3">IF(BB8=1,G8,0)</f>
        <v>0</v>
      </c>
      <c r="BD8" s="122">
        <f t="shared" ref="BD8:BD31" si="4">IF(BB8=2,G8,0)</f>
        <v>0</v>
      </c>
      <c r="BE8" s="122">
        <f t="shared" ref="BE8:BE31" si="5">IF(BB8=3,G8,0)</f>
        <v>0</v>
      </c>
      <c r="BF8" s="122">
        <f t="shared" ref="BF8:BF31" si="6">IF(BB8=4,G8,0)</f>
        <v>0</v>
      </c>
      <c r="BG8" s="122">
        <f t="shared" ref="BG8:BG31" si="7">IF(BB8=5,G8,0)</f>
        <v>0</v>
      </c>
    </row>
    <row r="9" spans="1:59" ht="26.4">
      <c r="A9" s="147">
        <v>2</v>
      </c>
      <c r="B9" s="148" t="s">
        <v>74</v>
      </c>
      <c r="C9" s="149" t="s">
        <v>77</v>
      </c>
      <c r="D9" s="150" t="s">
        <v>76</v>
      </c>
      <c r="E9" s="151">
        <v>1.5</v>
      </c>
      <c r="F9" s="151">
        <v>0</v>
      </c>
      <c r="G9" s="152">
        <f t="shared" si="0"/>
        <v>0</v>
      </c>
      <c r="H9" s="153">
        <v>0</v>
      </c>
      <c r="I9" s="153">
        <f t="shared" si="1"/>
        <v>0</v>
      </c>
      <c r="J9" s="153">
        <v>0</v>
      </c>
      <c r="K9" s="153">
        <f t="shared" si="2"/>
        <v>0</v>
      </c>
      <c r="Q9" s="146">
        <v>2</v>
      </c>
      <c r="AA9" s="122">
        <v>12</v>
      </c>
      <c r="AB9" s="122">
        <v>0</v>
      </c>
      <c r="AC9" s="122">
        <v>2</v>
      </c>
      <c r="BB9" s="122">
        <v>1</v>
      </c>
      <c r="BC9" s="122">
        <f t="shared" si="3"/>
        <v>0</v>
      </c>
      <c r="BD9" s="122">
        <f t="shared" si="4"/>
        <v>0</v>
      </c>
      <c r="BE9" s="122">
        <f t="shared" si="5"/>
        <v>0</v>
      </c>
      <c r="BF9" s="122">
        <f t="shared" si="6"/>
        <v>0</v>
      </c>
      <c r="BG9" s="122">
        <f t="shared" si="7"/>
        <v>0</v>
      </c>
    </row>
    <row r="10" spans="1:59">
      <c r="A10" s="147">
        <v>3</v>
      </c>
      <c r="B10" s="148" t="s">
        <v>78</v>
      </c>
      <c r="C10" s="149" t="s">
        <v>79</v>
      </c>
      <c r="D10" s="150" t="s">
        <v>76</v>
      </c>
      <c r="E10" s="151">
        <v>12.9</v>
      </c>
      <c r="F10" s="151">
        <v>0</v>
      </c>
      <c r="G10" s="152">
        <f t="shared" si="0"/>
        <v>0</v>
      </c>
      <c r="H10" s="153">
        <v>0</v>
      </c>
      <c r="I10" s="153">
        <f t="shared" si="1"/>
        <v>0</v>
      </c>
      <c r="J10" s="153">
        <v>0</v>
      </c>
      <c r="K10" s="153">
        <f t="shared" si="2"/>
        <v>0</v>
      </c>
      <c r="Q10" s="146">
        <v>2</v>
      </c>
      <c r="AA10" s="122">
        <v>12</v>
      </c>
      <c r="AB10" s="122">
        <v>0</v>
      </c>
      <c r="AC10" s="122">
        <v>3</v>
      </c>
      <c r="BB10" s="122">
        <v>1</v>
      </c>
      <c r="BC10" s="122">
        <f t="shared" si="3"/>
        <v>0</v>
      </c>
      <c r="BD10" s="122">
        <f t="shared" si="4"/>
        <v>0</v>
      </c>
      <c r="BE10" s="122">
        <f t="shared" si="5"/>
        <v>0</v>
      </c>
      <c r="BF10" s="122">
        <f t="shared" si="6"/>
        <v>0</v>
      </c>
      <c r="BG10" s="122">
        <f t="shared" si="7"/>
        <v>0</v>
      </c>
    </row>
    <row r="11" spans="1:59">
      <c r="A11" s="147">
        <v>4</v>
      </c>
      <c r="B11" s="148" t="s">
        <v>80</v>
      </c>
      <c r="C11" s="149" t="s">
        <v>81</v>
      </c>
      <c r="D11" s="150" t="s">
        <v>82</v>
      </c>
      <c r="E11" s="151">
        <v>7.7</v>
      </c>
      <c r="F11" s="151">
        <v>0</v>
      </c>
      <c r="G11" s="152">
        <f t="shared" si="0"/>
        <v>0</v>
      </c>
      <c r="H11" s="153">
        <v>0</v>
      </c>
      <c r="I11" s="153">
        <f t="shared" si="1"/>
        <v>0</v>
      </c>
      <c r="J11" s="153">
        <v>0</v>
      </c>
      <c r="K11" s="153">
        <f t="shared" si="2"/>
        <v>0</v>
      </c>
      <c r="Q11" s="146">
        <v>2</v>
      </c>
      <c r="AA11" s="122">
        <v>12</v>
      </c>
      <c r="AB11" s="122">
        <v>0</v>
      </c>
      <c r="AC11" s="122">
        <v>4</v>
      </c>
      <c r="BB11" s="122">
        <v>1</v>
      </c>
      <c r="BC11" s="122">
        <f t="shared" si="3"/>
        <v>0</v>
      </c>
      <c r="BD11" s="122">
        <f t="shared" si="4"/>
        <v>0</v>
      </c>
      <c r="BE11" s="122">
        <f t="shared" si="5"/>
        <v>0</v>
      </c>
      <c r="BF11" s="122">
        <f t="shared" si="6"/>
        <v>0</v>
      </c>
      <c r="BG11" s="122">
        <f t="shared" si="7"/>
        <v>0</v>
      </c>
    </row>
    <row r="12" spans="1:59" ht="26.4">
      <c r="A12" s="147">
        <v>5</v>
      </c>
      <c r="B12" s="148" t="s">
        <v>83</v>
      </c>
      <c r="C12" s="149" t="s">
        <v>84</v>
      </c>
      <c r="D12" s="150" t="s">
        <v>76</v>
      </c>
      <c r="E12" s="151">
        <v>270</v>
      </c>
      <c r="F12" s="151">
        <v>0</v>
      </c>
      <c r="G12" s="152">
        <f t="shared" si="0"/>
        <v>0</v>
      </c>
      <c r="H12" s="153">
        <v>0</v>
      </c>
      <c r="I12" s="153">
        <f t="shared" si="1"/>
        <v>0</v>
      </c>
      <c r="J12" s="153">
        <v>0</v>
      </c>
      <c r="K12" s="153">
        <f t="shared" si="2"/>
        <v>0</v>
      </c>
      <c r="Q12" s="146">
        <v>2</v>
      </c>
      <c r="AA12" s="122">
        <v>12</v>
      </c>
      <c r="AB12" s="122">
        <v>0</v>
      </c>
      <c r="AC12" s="122">
        <v>5</v>
      </c>
      <c r="BB12" s="122">
        <v>1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BF12" s="122">
        <f t="shared" si="6"/>
        <v>0</v>
      </c>
      <c r="BG12" s="122">
        <f t="shared" si="7"/>
        <v>0</v>
      </c>
    </row>
    <row r="13" spans="1:59">
      <c r="A13" s="147">
        <v>6</v>
      </c>
      <c r="B13" s="148" t="s">
        <v>85</v>
      </c>
      <c r="C13" s="149" t="s">
        <v>86</v>
      </c>
      <c r="D13" s="150" t="s">
        <v>76</v>
      </c>
      <c r="E13" s="151">
        <v>1.25</v>
      </c>
      <c r="F13" s="151">
        <v>0</v>
      </c>
      <c r="G13" s="152">
        <f t="shared" si="0"/>
        <v>0</v>
      </c>
      <c r="H13" s="153">
        <v>0</v>
      </c>
      <c r="I13" s="153">
        <f t="shared" si="1"/>
        <v>0</v>
      </c>
      <c r="J13" s="153">
        <v>0</v>
      </c>
      <c r="K13" s="153">
        <f t="shared" si="2"/>
        <v>0</v>
      </c>
      <c r="Q13" s="146">
        <v>2</v>
      </c>
      <c r="AA13" s="122">
        <v>12</v>
      </c>
      <c r="AB13" s="122">
        <v>0</v>
      </c>
      <c r="AC13" s="122">
        <v>6</v>
      </c>
      <c r="BB13" s="122">
        <v>1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BF13" s="122">
        <f t="shared" si="6"/>
        <v>0</v>
      </c>
      <c r="BG13" s="122">
        <f t="shared" si="7"/>
        <v>0</v>
      </c>
    </row>
    <row r="14" spans="1:59" ht="26.4">
      <c r="A14" s="147">
        <v>7</v>
      </c>
      <c r="B14" s="148" t="s">
        <v>87</v>
      </c>
      <c r="C14" s="149" t="s">
        <v>88</v>
      </c>
      <c r="D14" s="150" t="s">
        <v>89</v>
      </c>
      <c r="E14" s="151">
        <v>1</v>
      </c>
      <c r="F14" s="151">
        <v>0</v>
      </c>
      <c r="G14" s="152">
        <f t="shared" si="0"/>
        <v>0</v>
      </c>
      <c r="H14" s="153">
        <v>0</v>
      </c>
      <c r="I14" s="153">
        <f t="shared" si="1"/>
        <v>0</v>
      </c>
      <c r="J14" s="153">
        <v>0</v>
      </c>
      <c r="K14" s="153">
        <f t="shared" si="2"/>
        <v>0</v>
      </c>
      <c r="Q14" s="146">
        <v>2</v>
      </c>
      <c r="AA14" s="122">
        <v>12</v>
      </c>
      <c r="AB14" s="122">
        <v>0</v>
      </c>
      <c r="AC14" s="122">
        <v>7</v>
      </c>
      <c r="BB14" s="122">
        <v>1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BF14" s="122">
        <f t="shared" si="6"/>
        <v>0</v>
      </c>
      <c r="BG14" s="122">
        <f t="shared" si="7"/>
        <v>0</v>
      </c>
    </row>
    <row r="15" spans="1:59">
      <c r="A15" s="147">
        <v>8</v>
      </c>
      <c r="B15" s="148" t="s">
        <v>90</v>
      </c>
      <c r="C15" s="149" t="s">
        <v>91</v>
      </c>
      <c r="D15" s="150" t="s">
        <v>92</v>
      </c>
      <c r="E15" s="151">
        <v>12</v>
      </c>
      <c r="F15" s="151">
        <v>0</v>
      </c>
      <c r="G15" s="152">
        <f t="shared" si="0"/>
        <v>0</v>
      </c>
      <c r="H15" s="153">
        <v>0</v>
      </c>
      <c r="I15" s="153">
        <f t="shared" si="1"/>
        <v>0</v>
      </c>
      <c r="J15" s="153">
        <v>0</v>
      </c>
      <c r="K15" s="153">
        <f t="shared" si="2"/>
        <v>0</v>
      </c>
      <c r="Q15" s="146">
        <v>2</v>
      </c>
      <c r="AA15" s="122">
        <v>12</v>
      </c>
      <c r="AB15" s="122">
        <v>0</v>
      </c>
      <c r="AC15" s="122">
        <v>8</v>
      </c>
      <c r="BB15" s="122">
        <v>1</v>
      </c>
      <c r="BC15" s="122">
        <f t="shared" si="3"/>
        <v>0</v>
      </c>
      <c r="BD15" s="122">
        <f t="shared" si="4"/>
        <v>0</v>
      </c>
      <c r="BE15" s="122">
        <f t="shared" si="5"/>
        <v>0</v>
      </c>
      <c r="BF15" s="122">
        <f t="shared" si="6"/>
        <v>0</v>
      </c>
      <c r="BG15" s="122">
        <f t="shared" si="7"/>
        <v>0</v>
      </c>
    </row>
    <row r="16" spans="1:59">
      <c r="A16" s="147">
        <v>9</v>
      </c>
      <c r="B16" s="148" t="s">
        <v>93</v>
      </c>
      <c r="C16" s="149" t="s">
        <v>94</v>
      </c>
      <c r="D16" s="150" t="s">
        <v>95</v>
      </c>
      <c r="E16" s="151">
        <v>10</v>
      </c>
      <c r="F16" s="151">
        <v>0</v>
      </c>
      <c r="G16" s="152">
        <f t="shared" si="0"/>
        <v>0</v>
      </c>
      <c r="H16" s="153">
        <v>0</v>
      </c>
      <c r="I16" s="153">
        <f t="shared" si="1"/>
        <v>0</v>
      </c>
      <c r="J16" s="153">
        <v>-0.115</v>
      </c>
      <c r="K16" s="153">
        <f t="shared" si="2"/>
        <v>-1.1500000000000001</v>
      </c>
      <c r="Q16" s="146">
        <v>2</v>
      </c>
      <c r="AA16" s="122">
        <v>12</v>
      </c>
      <c r="AB16" s="122">
        <v>0</v>
      </c>
      <c r="AC16" s="122">
        <v>9</v>
      </c>
      <c r="BB16" s="122">
        <v>1</v>
      </c>
      <c r="BC16" s="122">
        <f t="shared" si="3"/>
        <v>0</v>
      </c>
      <c r="BD16" s="122">
        <f t="shared" si="4"/>
        <v>0</v>
      </c>
      <c r="BE16" s="122">
        <f t="shared" si="5"/>
        <v>0</v>
      </c>
      <c r="BF16" s="122">
        <f t="shared" si="6"/>
        <v>0</v>
      </c>
      <c r="BG16" s="122">
        <f t="shared" si="7"/>
        <v>0</v>
      </c>
    </row>
    <row r="17" spans="1:59" ht="26.4">
      <c r="A17" s="147">
        <v>10</v>
      </c>
      <c r="B17" s="148" t="s">
        <v>96</v>
      </c>
      <c r="C17" s="149" t="s">
        <v>97</v>
      </c>
      <c r="D17" s="150" t="s">
        <v>76</v>
      </c>
      <c r="E17" s="151">
        <v>21.25</v>
      </c>
      <c r="F17" s="151">
        <v>0</v>
      </c>
      <c r="G17" s="152">
        <f t="shared" si="0"/>
        <v>0</v>
      </c>
      <c r="H17" s="153">
        <v>0</v>
      </c>
      <c r="I17" s="153">
        <f t="shared" si="1"/>
        <v>0</v>
      </c>
      <c r="J17" s="153">
        <v>-1.3</v>
      </c>
      <c r="K17" s="153">
        <f t="shared" si="2"/>
        <v>-27.625</v>
      </c>
      <c r="Q17" s="146">
        <v>2</v>
      </c>
      <c r="AA17" s="122">
        <v>12</v>
      </c>
      <c r="AB17" s="122">
        <v>0</v>
      </c>
      <c r="AC17" s="122">
        <v>10</v>
      </c>
      <c r="BB17" s="122">
        <v>1</v>
      </c>
      <c r="BC17" s="122">
        <f t="shared" si="3"/>
        <v>0</v>
      </c>
      <c r="BD17" s="122">
        <f t="shared" si="4"/>
        <v>0</v>
      </c>
      <c r="BE17" s="122">
        <f t="shared" si="5"/>
        <v>0</v>
      </c>
      <c r="BF17" s="122">
        <f t="shared" si="6"/>
        <v>0</v>
      </c>
      <c r="BG17" s="122">
        <f t="shared" si="7"/>
        <v>0</v>
      </c>
    </row>
    <row r="18" spans="1:59" ht="26.4">
      <c r="A18" s="147">
        <v>11</v>
      </c>
      <c r="B18" s="148" t="s">
        <v>98</v>
      </c>
      <c r="C18" s="149" t="s">
        <v>99</v>
      </c>
      <c r="D18" s="150" t="s">
        <v>76</v>
      </c>
      <c r="E18" s="151">
        <v>0.75</v>
      </c>
      <c r="F18" s="151">
        <v>0</v>
      </c>
      <c r="G18" s="152">
        <f t="shared" si="0"/>
        <v>0</v>
      </c>
      <c r="H18" s="153">
        <v>0</v>
      </c>
      <c r="I18" s="153">
        <f t="shared" si="1"/>
        <v>0</v>
      </c>
      <c r="J18" s="153">
        <v>0</v>
      </c>
      <c r="K18" s="153">
        <f t="shared" si="2"/>
        <v>0</v>
      </c>
      <c r="Q18" s="146">
        <v>2</v>
      </c>
      <c r="AA18" s="122">
        <v>12</v>
      </c>
      <c r="AB18" s="122">
        <v>0</v>
      </c>
      <c r="AC18" s="122">
        <v>11</v>
      </c>
      <c r="BB18" s="122">
        <v>1</v>
      </c>
      <c r="BC18" s="122">
        <f t="shared" si="3"/>
        <v>0</v>
      </c>
      <c r="BD18" s="122">
        <f t="shared" si="4"/>
        <v>0</v>
      </c>
      <c r="BE18" s="122">
        <f t="shared" si="5"/>
        <v>0</v>
      </c>
      <c r="BF18" s="122">
        <f t="shared" si="6"/>
        <v>0</v>
      </c>
      <c r="BG18" s="122">
        <f t="shared" si="7"/>
        <v>0</v>
      </c>
    </row>
    <row r="19" spans="1:59" ht="26.4">
      <c r="A19" s="147">
        <v>12</v>
      </c>
      <c r="B19" s="148" t="s">
        <v>100</v>
      </c>
      <c r="C19" s="149" t="s">
        <v>101</v>
      </c>
      <c r="D19" s="150" t="s">
        <v>92</v>
      </c>
      <c r="E19" s="151">
        <v>91</v>
      </c>
      <c r="F19" s="151">
        <v>0</v>
      </c>
      <c r="G19" s="152">
        <f t="shared" si="0"/>
        <v>0</v>
      </c>
      <c r="H19" s="153">
        <v>0</v>
      </c>
      <c r="I19" s="153">
        <f t="shared" si="1"/>
        <v>0</v>
      </c>
      <c r="J19" s="153">
        <v>-0.2</v>
      </c>
      <c r="K19" s="153">
        <f t="shared" si="2"/>
        <v>-18.2</v>
      </c>
      <c r="Q19" s="146">
        <v>2</v>
      </c>
      <c r="AA19" s="122">
        <v>12</v>
      </c>
      <c r="AB19" s="122">
        <v>0</v>
      </c>
      <c r="AC19" s="122">
        <v>12</v>
      </c>
      <c r="BB19" s="122">
        <v>1</v>
      </c>
      <c r="BC19" s="122">
        <f t="shared" si="3"/>
        <v>0</v>
      </c>
      <c r="BD19" s="122">
        <f t="shared" si="4"/>
        <v>0</v>
      </c>
      <c r="BE19" s="122">
        <f t="shared" si="5"/>
        <v>0</v>
      </c>
      <c r="BF19" s="122">
        <f t="shared" si="6"/>
        <v>0</v>
      </c>
      <c r="BG19" s="122">
        <f t="shared" si="7"/>
        <v>0</v>
      </c>
    </row>
    <row r="20" spans="1:59">
      <c r="A20" s="147">
        <v>13</v>
      </c>
      <c r="B20" s="148" t="s">
        <v>102</v>
      </c>
      <c r="C20" s="149" t="s">
        <v>103</v>
      </c>
      <c r="D20" s="150" t="s">
        <v>76</v>
      </c>
      <c r="E20" s="151">
        <v>4.5</v>
      </c>
      <c r="F20" s="151">
        <v>0</v>
      </c>
      <c r="G20" s="152">
        <f t="shared" si="0"/>
        <v>0</v>
      </c>
      <c r="H20" s="153">
        <v>0</v>
      </c>
      <c r="I20" s="153">
        <f t="shared" si="1"/>
        <v>0</v>
      </c>
      <c r="J20" s="153">
        <v>0</v>
      </c>
      <c r="K20" s="153">
        <f t="shared" si="2"/>
        <v>0</v>
      </c>
      <c r="Q20" s="146">
        <v>2</v>
      </c>
      <c r="AA20" s="122">
        <v>12</v>
      </c>
      <c r="AB20" s="122">
        <v>0</v>
      </c>
      <c r="AC20" s="122">
        <v>13</v>
      </c>
      <c r="BB20" s="122">
        <v>1</v>
      </c>
      <c r="BC20" s="122">
        <f t="shared" si="3"/>
        <v>0</v>
      </c>
      <c r="BD20" s="122">
        <f t="shared" si="4"/>
        <v>0</v>
      </c>
      <c r="BE20" s="122">
        <f t="shared" si="5"/>
        <v>0</v>
      </c>
      <c r="BF20" s="122">
        <f t="shared" si="6"/>
        <v>0</v>
      </c>
      <c r="BG20" s="122">
        <f t="shared" si="7"/>
        <v>0</v>
      </c>
    </row>
    <row r="21" spans="1:59" ht="26.4">
      <c r="A21" s="147">
        <v>14</v>
      </c>
      <c r="B21" s="148" t="s">
        <v>104</v>
      </c>
      <c r="C21" s="149" t="s">
        <v>105</v>
      </c>
      <c r="D21" s="150" t="s">
        <v>76</v>
      </c>
      <c r="E21" s="151">
        <v>1.6</v>
      </c>
      <c r="F21" s="151">
        <v>0</v>
      </c>
      <c r="G21" s="152">
        <f t="shared" si="0"/>
        <v>0</v>
      </c>
      <c r="H21" s="153">
        <v>0</v>
      </c>
      <c r="I21" s="153">
        <f t="shared" si="1"/>
        <v>0</v>
      </c>
      <c r="J21" s="153">
        <v>-1.76</v>
      </c>
      <c r="K21" s="153">
        <f t="shared" si="2"/>
        <v>-2.8160000000000003</v>
      </c>
      <c r="Q21" s="146">
        <v>2</v>
      </c>
      <c r="AA21" s="122">
        <v>12</v>
      </c>
      <c r="AB21" s="122">
        <v>0</v>
      </c>
      <c r="AC21" s="122">
        <v>14</v>
      </c>
      <c r="BB21" s="122">
        <v>1</v>
      </c>
      <c r="BC21" s="122">
        <f t="shared" si="3"/>
        <v>0</v>
      </c>
      <c r="BD21" s="122">
        <f t="shared" si="4"/>
        <v>0</v>
      </c>
      <c r="BE21" s="122">
        <f t="shared" si="5"/>
        <v>0</v>
      </c>
      <c r="BF21" s="122">
        <f t="shared" si="6"/>
        <v>0</v>
      </c>
      <c r="BG21" s="122">
        <f t="shared" si="7"/>
        <v>0</v>
      </c>
    </row>
    <row r="22" spans="1:59" ht="26.4">
      <c r="A22" s="147">
        <v>15</v>
      </c>
      <c r="B22" s="148" t="s">
        <v>106</v>
      </c>
      <c r="C22" s="149" t="s">
        <v>107</v>
      </c>
      <c r="D22" s="150" t="s">
        <v>92</v>
      </c>
      <c r="E22" s="151">
        <v>85</v>
      </c>
      <c r="F22" s="151">
        <v>0</v>
      </c>
      <c r="G22" s="152">
        <f t="shared" si="0"/>
        <v>0</v>
      </c>
      <c r="H22" s="153">
        <v>0</v>
      </c>
      <c r="I22" s="153">
        <f t="shared" si="1"/>
        <v>0</v>
      </c>
      <c r="J22" s="153">
        <v>0</v>
      </c>
      <c r="K22" s="153">
        <f t="shared" si="2"/>
        <v>0</v>
      </c>
      <c r="Q22" s="146">
        <v>2</v>
      </c>
      <c r="AA22" s="122">
        <v>12</v>
      </c>
      <c r="AB22" s="122">
        <v>0</v>
      </c>
      <c r="AC22" s="122">
        <v>15</v>
      </c>
      <c r="BB22" s="122">
        <v>1</v>
      </c>
      <c r="BC22" s="122">
        <f t="shared" si="3"/>
        <v>0</v>
      </c>
      <c r="BD22" s="122">
        <f t="shared" si="4"/>
        <v>0</v>
      </c>
      <c r="BE22" s="122">
        <f t="shared" si="5"/>
        <v>0</v>
      </c>
      <c r="BF22" s="122">
        <f t="shared" si="6"/>
        <v>0</v>
      </c>
      <c r="BG22" s="122">
        <f t="shared" si="7"/>
        <v>0</v>
      </c>
    </row>
    <row r="23" spans="1:59">
      <c r="A23" s="147">
        <v>16</v>
      </c>
      <c r="B23" s="148" t="s">
        <v>108</v>
      </c>
      <c r="C23" s="149" t="s">
        <v>109</v>
      </c>
      <c r="D23" s="150" t="s">
        <v>92</v>
      </c>
      <c r="E23" s="151">
        <v>95</v>
      </c>
      <c r="F23" s="151">
        <v>0</v>
      </c>
      <c r="G23" s="152">
        <f t="shared" si="0"/>
        <v>0</v>
      </c>
      <c r="H23" s="153">
        <v>0</v>
      </c>
      <c r="I23" s="153">
        <f t="shared" si="1"/>
        <v>0</v>
      </c>
      <c r="J23" s="153">
        <v>0</v>
      </c>
      <c r="K23" s="153">
        <f t="shared" si="2"/>
        <v>0</v>
      </c>
      <c r="Q23" s="146">
        <v>2</v>
      </c>
      <c r="AA23" s="122">
        <v>12</v>
      </c>
      <c r="AB23" s="122">
        <v>0</v>
      </c>
      <c r="AC23" s="122">
        <v>16</v>
      </c>
      <c r="BB23" s="122">
        <v>1</v>
      </c>
      <c r="BC23" s="122">
        <f t="shared" si="3"/>
        <v>0</v>
      </c>
      <c r="BD23" s="122">
        <f t="shared" si="4"/>
        <v>0</v>
      </c>
      <c r="BE23" s="122">
        <f t="shared" si="5"/>
        <v>0</v>
      </c>
      <c r="BF23" s="122">
        <f t="shared" si="6"/>
        <v>0</v>
      </c>
      <c r="BG23" s="122">
        <f t="shared" si="7"/>
        <v>0</v>
      </c>
    </row>
    <row r="24" spans="1:59" ht="26.4">
      <c r="A24" s="147">
        <v>17</v>
      </c>
      <c r="B24" s="148" t="s">
        <v>110</v>
      </c>
      <c r="C24" s="149" t="s">
        <v>111</v>
      </c>
      <c r="D24" s="150" t="s">
        <v>92</v>
      </c>
      <c r="E24" s="151">
        <v>38</v>
      </c>
      <c r="F24" s="151">
        <v>0</v>
      </c>
      <c r="G24" s="152">
        <f t="shared" si="0"/>
        <v>0</v>
      </c>
      <c r="H24" s="153">
        <v>3.0000000000000001E-5</v>
      </c>
      <c r="I24" s="153">
        <f t="shared" si="1"/>
        <v>1.14E-3</v>
      </c>
      <c r="J24" s="153">
        <v>0</v>
      </c>
      <c r="K24" s="153">
        <f t="shared" si="2"/>
        <v>0</v>
      </c>
      <c r="Q24" s="146">
        <v>2</v>
      </c>
      <c r="AA24" s="122">
        <v>12</v>
      </c>
      <c r="AB24" s="122">
        <v>0</v>
      </c>
      <c r="AC24" s="122">
        <v>17</v>
      </c>
      <c r="BB24" s="122">
        <v>1</v>
      </c>
      <c r="BC24" s="122">
        <f t="shared" si="3"/>
        <v>0</v>
      </c>
      <c r="BD24" s="122">
        <f t="shared" si="4"/>
        <v>0</v>
      </c>
      <c r="BE24" s="122">
        <f t="shared" si="5"/>
        <v>0</v>
      </c>
      <c r="BF24" s="122">
        <f t="shared" si="6"/>
        <v>0</v>
      </c>
      <c r="BG24" s="122">
        <f t="shared" si="7"/>
        <v>0</v>
      </c>
    </row>
    <row r="25" spans="1:59">
      <c r="A25" s="147">
        <v>18</v>
      </c>
      <c r="B25" s="148" t="s">
        <v>112</v>
      </c>
      <c r="C25" s="149" t="s">
        <v>113</v>
      </c>
      <c r="D25" s="150" t="s">
        <v>76</v>
      </c>
      <c r="E25" s="151">
        <v>1</v>
      </c>
      <c r="F25" s="151">
        <v>0</v>
      </c>
      <c r="G25" s="152">
        <f t="shared" si="0"/>
        <v>0</v>
      </c>
      <c r="H25" s="153">
        <v>0</v>
      </c>
      <c r="I25" s="153">
        <f t="shared" si="1"/>
        <v>0</v>
      </c>
      <c r="J25" s="153">
        <v>0</v>
      </c>
      <c r="K25" s="153">
        <f t="shared" si="2"/>
        <v>0</v>
      </c>
      <c r="Q25" s="146">
        <v>2</v>
      </c>
      <c r="AA25" s="122">
        <v>12</v>
      </c>
      <c r="AB25" s="122">
        <v>0</v>
      </c>
      <c r="AC25" s="122">
        <v>18</v>
      </c>
      <c r="BB25" s="122">
        <v>1</v>
      </c>
      <c r="BC25" s="122">
        <f t="shared" si="3"/>
        <v>0</v>
      </c>
      <c r="BD25" s="122">
        <f t="shared" si="4"/>
        <v>0</v>
      </c>
      <c r="BE25" s="122">
        <f t="shared" si="5"/>
        <v>0</v>
      </c>
      <c r="BF25" s="122">
        <f t="shared" si="6"/>
        <v>0</v>
      </c>
      <c r="BG25" s="122">
        <f t="shared" si="7"/>
        <v>0</v>
      </c>
    </row>
    <row r="26" spans="1:59" ht="26.4">
      <c r="A26" s="147">
        <v>19</v>
      </c>
      <c r="B26" s="148" t="s">
        <v>114</v>
      </c>
      <c r="C26" s="149" t="s">
        <v>115</v>
      </c>
      <c r="D26" s="150" t="s">
        <v>116</v>
      </c>
      <c r="E26" s="151">
        <v>8</v>
      </c>
      <c r="F26" s="151">
        <v>0</v>
      </c>
      <c r="G26" s="152">
        <f t="shared" si="0"/>
        <v>0</v>
      </c>
      <c r="H26" s="153">
        <v>0</v>
      </c>
      <c r="I26" s="153">
        <f t="shared" si="1"/>
        <v>0</v>
      </c>
      <c r="J26" s="153">
        <v>0</v>
      </c>
      <c r="K26" s="153">
        <f t="shared" si="2"/>
        <v>0</v>
      </c>
      <c r="Q26" s="146">
        <v>2</v>
      </c>
      <c r="AA26" s="122">
        <v>12</v>
      </c>
      <c r="AB26" s="122">
        <v>0</v>
      </c>
      <c r="AC26" s="122">
        <v>19</v>
      </c>
      <c r="BB26" s="122">
        <v>1</v>
      </c>
      <c r="BC26" s="122">
        <f t="shared" si="3"/>
        <v>0</v>
      </c>
      <c r="BD26" s="122">
        <f t="shared" si="4"/>
        <v>0</v>
      </c>
      <c r="BE26" s="122">
        <f t="shared" si="5"/>
        <v>0</v>
      </c>
      <c r="BF26" s="122">
        <f t="shared" si="6"/>
        <v>0</v>
      </c>
      <c r="BG26" s="122">
        <f t="shared" si="7"/>
        <v>0</v>
      </c>
    </row>
    <row r="27" spans="1:59">
      <c r="A27" s="147">
        <v>20</v>
      </c>
      <c r="B27" s="148" t="s">
        <v>117</v>
      </c>
      <c r="C27" s="149" t="s">
        <v>118</v>
      </c>
      <c r="D27" s="150" t="s">
        <v>92</v>
      </c>
      <c r="E27" s="151">
        <v>95</v>
      </c>
      <c r="F27" s="151">
        <v>0</v>
      </c>
      <c r="G27" s="152">
        <f t="shared" si="0"/>
        <v>0</v>
      </c>
      <c r="H27" s="153">
        <v>0</v>
      </c>
      <c r="I27" s="153">
        <f t="shared" si="1"/>
        <v>0</v>
      </c>
      <c r="J27" s="153">
        <v>0</v>
      </c>
      <c r="K27" s="153">
        <f t="shared" si="2"/>
        <v>0</v>
      </c>
      <c r="Q27" s="146">
        <v>2</v>
      </c>
      <c r="AA27" s="122">
        <v>12</v>
      </c>
      <c r="AB27" s="122">
        <v>0</v>
      </c>
      <c r="AC27" s="122">
        <v>20</v>
      </c>
      <c r="BB27" s="122">
        <v>1</v>
      </c>
      <c r="BC27" s="122">
        <f t="shared" si="3"/>
        <v>0</v>
      </c>
      <c r="BD27" s="122">
        <f t="shared" si="4"/>
        <v>0</v>
      </c>
      <c r="BE27" s="122">
        <f t="shared" si="5"/>
        <v>0</v>
      </c>
      <c r="BF27" s="122">
        <f t="shared" si="6"/>
        <v>0</v>
      </c>
      <c r="BG27" s="122">
        <f t="shared" si="7"/>
        <v>0</v>
      </c>
    </row>
    <row r="28" spans="1:59">
      <c r="A28" s="147">
        <v>21</v>
      </c>
      <c r="B28" s="148" t="s">
        <v>119</v>
      </c>
      <c r="C28" s="149" t="s">
        <v>120</v>
      </c>
      <c r="D28" s="150" t="s">
        <v>92</v>
      </c>
      <c r="E28" s="151">
        <v>95</v>
      </c>
      <c r="F28" s="151">
        <v>0</v>
      </c>
      <c r="G28" s="152">
        <f t="shared" si="0"/>
        <v>0</v>
      </c>
      <c r="H28" s="153">
        <v>0</v>
      </c>
      <c r="I28" s="153">
        <f t="shared" si="1"/>
        <v>0</v>
      </c>
      <c r="J28" s="153">
        <v>0</v>
      </c>
      <c r="K28" s="153">
        <f t="shared" si="2"/>
        <v>0</v>
      </c>
      <c r="Q28" s="146">
        <v>2</v>
      </c>
      <c r="AA28" s="122">
        <v>12</v>
      </c>
      <c r="AB28" s="122">
        <v>0</v>
      </c>
      <c r="AC28" s="122">
        <v>21</v>
      </c>
      <c r="BB28" s="122">
        <v>1</v>
      </c>
      <c r="BC28" s="122">
        <f t="shared" si="3"/>
        <v>0</v>
      </c>
      <c r="BD28" s="122">
        <f t="shared" si="4"/>
        <v>0</v>
      </c>
      <c r="BE28" s="122">
        <f t="shared" si="5"/>
        <v>0</v>
      </c>
      <c r="BF28" s="122">
        <f t="shared" si="6"/>
        <v>0</v>
      </c>
      <c r="BG28" s="122">
        <f t="shared" si="7"/>
        <v>0</v>
      </c>
    </row>
    <row r="29" spans="1:59" ht="26.4">
      <c r="A29" s="147">
        <v>22</v>
      </c>
      <c r="B29" s="148" t="s">
        <v>121</v>
      </c>
      <c r="C29" s="149" t="s">
        <v>122</v>
      </c>
      <c r="D29" s="150" t="s">
        <v>116</v>
      </c>
      <c r="E29" s="151">
        <v>10</v>
      </c>
      <c r="F29" s="151">
        <v>0</v>
      </c>
      <c r="G29" s="152">
        <f t="shared" si="0"/>
        <v>0</v>
      </c>
      <c r="H29" s="153">
        <v>0</v>
      </c>
      <c r="I29" s="153">
        <f t="shared" si="1"/>
        <v>0</v>
      </c>
      <c r="J29" s="153">
        <v>0</v>
      </c>
      <c r="K29" s="153">
        <f t="shared" si="2"/>
        <v>0</v>
      </c>
      <c r="Q29" s="146">
        <v>2</v>
      </c>
      <c r="AA29" s="122">
        <v>12</v>
      </c>
      <c r="AB29" s="122">
        <v>0</v>
      </c>
      <c r="AC29" s="122">
        <v>22</v>
      </c>
      <c r="BB29" s="122">
        <v>1</v>
      </c>
      <c r="BC29" s="122">
        <f t="shared" si="3"/>
        <v>0</v>
      </c>
      <c r="BD29" s="122">
        <f t="shared" si="4"/>
        <v>0</v>
      </c>
      <c r="BE29" s="122">
        <f t="shared" si="5"/>
        <v>0</v>
      </c>
      <c r="BF29" s="122">
        <f t="shared" si="6"/>
        <v>0</v>
      </c>
      <c r="BG29" s="122">
        <f t="shared" si="7"/>
        <v>0</v>
      </c>
    </row>
    <row r="30" spans="1:59" ht="26.4">
      <c r="A30" s="147">
        <v>23</v>
      </c>
      <c r="B30" s="148" t="s">
        <v>123</v>
      </c>
      <c r="C30" s="149" t="s">
        <v>124</v>
      </c>
      <c r="D30" s="150" t="s">
        <v>76</v>
      </c>
      <c r="E30" s="151">
        <v>15</v>
      </c>
      <c r="F30" s="151">
        <v>0</v>
      </c>
      <c r="G30" s="152">
        <f t="shared" si="0"/>
        <v>0</v>
      </c>
      <c r="H30" s="153">
        <v>0</v>
      </c>
      <c r="I30" s="153">
        <f t="shared" si="1"/>
        <v>0</v>
      </c>
      <c r="J30" s="153">
        <v>0</v>
      </c>
      <c r="K30" s="153">
        <f t="shared" si="2"/>
        <v>0</v>
      </c>
      <c r="Q30" s="146">
        <v>2</v>
      </c>
      <c r="AA30" s="122">
        <v>12</v>
      </c>
      <c r="AB30" s="122">
        <v>0</v>
      </c>
      <c r="AC30" s="122">
        <v>23</v>
      </c>
      <c r="BB30" s="122">
        <v>1</v>
      </c>
      <c r="BC30" s="122">
        <f t="shared" si="3"/>
        <v>0</v>
      </c>
      <c r="BD30" s="122">
        <f t="shared" si="4"/>
        <v>0</v>
      </c>
      <c r="BE30" s="122">
        <f t="shared" si="5"/>
        <v>0</v>
      </c>
      <c r="BF30" s="122">
        <f t="shared" si="6"/>
        <v>0</v>
      </c>
      <c r="BG30" s="122">
        <f t="shared" si="7"/>
        <v>0</v>
      </c>
    </row>
    <row r="31" spans="1:59">
      <c r="A31" s="147">
        <v>24</v>
      </c>
      <c r="B31" s="148" t="s">
        <v>125</v>
      </c>
      <c r="C31" s="149" t="s">
        <v>126</v>
      </c>
      <c r="D31" s="150" t="s">
        <v>92</v>
      </c>
      <c r="E31" s="151">
        <v>30</v>
      </c>
      <c r="F31" s="151">
        <v>0</v>
      </c>
      <c r="G31" s="152">
        <f t="shared" si="0"/>
        <v>0</v>
      </c>
      <c r="H31" s="153">
        <v>0</v>
      </c>
      <c r="I31" s="153">
        <f t="shared" si="1"/>
        <v>0</v>
      </c>
      <c r="J31" s="153">
        <v>0</v>
      </c>
      <c r="K31" s="153">
        <f t="shared" si="2"/>
        <v>0</v>
      </c>
      <c r="Q31" s="146">
        <v>2</v>
      </c>
      <c r="AA31" s="122">
        <v>12</v>
      </c>
      <c r="AB31" s="122">
        <v>0</v>
      </c>
      <c r="AC31" s="122">
        <v>24</v>
      </c>
      <c r="BB31" s="122">
        <v>1</v>
      </c>
      <c r="BC31" s="122">
        <f t="shared" si="3"/>
        <v>0</v>
      </c>
      <c r="BD31" s="122">
        <f t="shared" si="4"/>
        <v>0</v>
      </c>
      <c r="BE31" s="122">
        <f t="shared" si="5"/>
        <v>0</v>
      </c>
      <c r="BF31" s="122">
        <f t="shared" si="6"/>
        <v>0</v>
      </c>
      <c r="BG31" s="122">
        <f t="shared" si="7"/>
        <v>0</v>
      </c>
    </row>
    <row r="32" spans="1:59">
      <c r="A32" s="154"/>
      <c r="B32" s="155" t="s">
        <v>72</v>
      </c>
      <c r="C32" s="156" t="str">
        <f>CONCATENATE(B7," ",C7)</f>
        <v>1 Zemní práce</v>
      </c>
      <c r="D32" s="154"/>
      <c r="E32" s="157"/>
      <c r="F32" s="157"/>
      <c r="G32" s="158">
        <f>SUM(G7:G31)</f>
        <v>0</v>
      </c>
      <c r="H32" s="159"/>
      <c r="I32" s="160">
        <f>SUM(I7:I31)</f>
        <v>1.14E-3</v>
      </c>
      <c r="J32" s="159"/>
      <c r="K32" s="160">
        <f>SUM(K7:K31)</f>
        <v>-49.790999999999997</v>
      </c>
      <c r="Q32" s="146">
        <v>4</v>
      </c>
      <c r="BC32" s="161">
        <f>SUM(BC7:BC31)</f>
        <v>0</v>
      </c>
      <c r="BD32" s="161">
        <f>SUM(BD7:BD31)</f>
        <v>0</v>
      </c>
      <c r="BE32" s="161">
        <f>SUM(BE7:BE31)</f>
        <v>0</v>
      </c>
      <c r="BF32" s="161">
        <f>SUM(BF7:BF31)</f>
        <v>0</v>
      </c>
      <c r="BG32" s="161">
        <f>SUM(BG7:BG31)</f>
        <v>0</v>
      </c>
    </row>
    <row r="33" spans="1:59">
      <c r="A33" s="139" t="s">
        <v>69</v>
      </c>
      <c r="B33" s="140" t="s">
        <v>127</v>
      </c>
      <c r="C33" s="141" t="s">
        <v>128</v>
      </c>
      <c r="D33" s="142"/>
      <c r="E33" s="143"/>
      <c r="F33" s="143"/>
      <c r="G33" s="144"/>
      <c r="H33" s="145"/>
      <c r="I33" s="145"/>
      <c r="J33" s="145"/>
      <c r="K33" s="145"/>
      <c r="Q33" s="146">
        <v>1</v>
      </c>
    </row>
    <row r="34" spans="1:59" ht="26.4">
      <c r="A34" s="147">
        <v>25</v>
      </c>
      <c r="B34" s="148" t="s">
        <v>129</v>
      </c>
      <c r="C34" s="149" t="s">
        <v>130</v>
      </c>
      <c r="D34" s="150" t="s">
        <v>92</v>
      </c>
      <c r="E34" s="151">
        <v>6</v>
      </c>
      <c r="F34" s="151">
        <v>0</v>
      </c>
      <c r="G34" s="152">
        <f>E34*F34</f>
        <v>0</v>
      </c>
      <c r="H34" s="153">
        <v>5.9000000000000003E-4</v>
      </c>
      <c r="I34" s="153">
        <f>E34*H34</f>
        <v>3.5400000000000002E-3</v>
      </c>
      <c r="J34" s="153">
        <v>0</v>
      </c>
      <c r="K34" s="153">
        <f>E34*J34</f>
        <v>0</v>
      </c>
      <c r="Q34" s="146">
        <v>2</v>
      </c>
      <c r="AA34" s="122">
        <v>12</v>
      </c>
      <c r="AB34" s="122">
        <v>0</v>
      </c>
      <c r="AC34" s="122">
        <v>25</v>
      </c>
      <c r="BB34" s="122">
        <v>1</v>
      </c>
      <c r="BC34" s="122">
        <f>IF(BB34=1,G34,0)</f>
        <v>0</v>
      </c>
      <c r="BD34" s="122">
        <f>IF(BB34=2,G34,0)</f>
        <v>0</v>
      </c>
      <c r="BE34" s="122">
        <f>IF(BB34=3,G34,0)</f>
        <v>0</v>
      </c>
      <c r="BF34" s="122">
        <f>IF(BB34=4,G34,0)</f>
        <v>0</v>
      </c>
      <c r="BG34" s="122">
        <f>IF(BB34=5,G34,0)</f>
        <v>0</v>
      </c>
    </row>
    <row r="35" spans="1:59" ht="26.4">
      <c r="A35" s="147">
        <v>26</v>
      </c>
      <c r="B35" s="148" t="s">
        <v>131</v>
      </c>
      <c r="C35" s="149" t="s">
        <v>132</v>
      </c>
      <c r="D35" s="150" t="s">
        <v>76</v>
      </c>
      <c r="E35" s="151">
        <v>2.8</v>
      </c>
      <c r="F35" s="151">
        <v>0</v>
      </c>
      <c r="G35" s="152">
        <f>E35*F35</f>
        <v>0</v>
      </c>
      <c r="H35" s="153">
        <v>2.4462199999999998</v>
      </c>
      <c r="I35" s="153">
        <f>E35*H35</f>
        <v>6.8494159999999988</v>
      </c>
      <c r="J35" s="153">
        <v>0</v>
      </c>
      <c r="K35" s="153">
        <f>E35*J35</f>
        <v>0</v>
      </c>
      <c r="Q35" s="146">
        <v>2</v>
      </c>
      <c r="AA35" s="122">
        <v>12</v>
      </c>
      <c r="AB35" s="122">
        <v>0</v>
      </c>
      <c r="AC35" s="122">
        <v>26</v>
      </c>
      <c r="BB35" s="122">
        <v>1</v>
      </c>
      <c r="BC35" s="122">
        <f>IF(BB35=1,G35,0)</f>
        <v>0</v>
      </c>
      <c r="BD35" s="122">
        <f>IF(BB35=2,G35,0)</f>
        <v>0</v>
      </c>
      <c r="BE35" s="122">
        <f>IF(BB35=3,G35,0)</f>
        <v>0</v>
      </c>
      <c r="BF35" s="122">
        <f>IF(BB35=4,G35,0)</f>
        <v>0</v>
      </c>
      <c r="BG35" s="122">
        <f>IF(BB35=5,G35,0)</f>
        <v>0</v>
      </c>
    </row>
    <row r="36" spans="1:59" ht="26.4">
      <c r="A36" s="147">
        <v>27</v>
      </c>
      <c r="B36" s="148" t="s">
        <v>133</v>
      </c>
      <c r="C36" s="149" t="s">
        <v>134</v>
      </c>
      <c r="D36" s="150" t="s">
        <v>76</v>
      </c>
      <c r="E36" s="151">
        <v>1.44</v>
      </c>
      <c r="F36" s="151">
        <v>0</v>
      </c>
      <c r="G36" s="152">
        <f>E36*F36</f>
        <v>0</v>
      </c>
      <c r="H36" s="153">
        <v>2.4462199999999998</v>
      </c>
      <c r="I36" s="153">
        <f>E36*H36</f>
        <v>3.5225567999999998</v>
      </c>
      <c r="J36" s="153">
        <v>0</v>
      </c>
      <c r="K36" s="153">
        <f>E36*J36</f>
        <v>0</v>
      </c>
      <c r="Q36" s="146">
        <v>2</v>
      </c>
      <c r="AA36" s="122">
        <v>12</v>
      </c>
      <c r="AB36" s="122">
        <v>0</v>
      </c>
      <c r="AC36" s="122">
        <v>27</v>
      </c>
      <c r="BB36" s="122">
        <v>1</v>
      </c>
      <c r="BC36" s="122">
        <f>IF(BB36=1,G36,0)</f>
        <v>0</v>
      </c>
      <c r="BD36" s="122">
        <f>IF(BB36=2,G36,0)</f>
        <v>0</v>
      </c>
      <c r="BE36" s="122">
        <f>IF(BB36=3,G36,0)</f>
        <v>0</v>
      </c>
      <c r="BF36" s="122">
        <f>IF(BB36=4,G36,0)</f>
        <v>0</v>
      </c>
      <c r="BG36" s="122">
        <f>IF(BB36=5,G36,0)</f>
        <v>0</v>
      </c>
    </row>
    <row r="37" spans="1:59" ht="26.4">
      <c r="A37" s="147">
        <v>28</v>
      </c>
      <c r="B37" s="148" t="s">
        <v>133</v>
      </c>
      <c r="C37" s="149" t="s">
        <v>135</v>
      </c>
      <c r="D37" s="150" t="s">
        <v>76</v>
      </c>
      <c r="E37" s="151">
        <v>1</v>
      </c>
      <c r="F37" s="151">
        <v>0</v>
      </c>
      <c r="G37" s="152">
        <f>E37*F37</f>
        <v>0</v>
      </c>
      <c r="H37" s="153">
        <v>2.4462199999999998</v>
      </c>
      <c r="I37" s="153">
        <f>E37*H37</f>
        <v>2.4462199999999998</v>
      </c>
      <c r="J37" s="153">
        <v>0</v>
      </c>
      <c r="K37" s="153">
        <f>E37*J37</f>
        <v>0</v>
      </c>
      <c r="Q37" s="146">
        <v>2</v>
      </c>
      <c r="AA37" s="122">
        <v>12</v>
      </c>
      <c r="AB37" s="122">
        <v>0</v>
      </c>
      <c r="AC37" s="122">
        <v>28</v>
      </c>
      <c r="BB37" s="122">
        <v>1</v>
      </c>
      <c r="BC37" s="122">
        <f>IF(BB37=1,G37,0)</f>
        <v>0</v>
      </c>
      <c r="BD37" s="122">
        <f>IF(BB37=2,G37,0)</f>
        <v>0</v>
      </c>
      <c r="BE37" s="122">
        <f>IF(BB37=3,G37,0)</f>
        <v>0</v>
      </c>
      <c r="BF37" s="122">
        <f>IF(BB37=4,G37,0)</f>
        <v>0</v>
      </c>
      <c r="BG37" s="122">
        <f>IF(BB37=5,G37,0)</f>
        <v>0</v>
      </c>
    </row>
    <row r="38" spans="1:59">
      <c r="A38" s="154"/>
      <c r="B38" s="155" t="s">
        <v>72</v>
      </c>
      <c r="C38" s="156" t="str">
        <f>CONCATENATE(B33," ",C33)</f>
        <v>2 Základy,zvláštní zakládání</v>
      </c>
      <c r="D38" s="154"/>
      <c r="E38" s="157"/>
      <c r="F38" s="157"/>
      <c r="G38" s="158">
        <f>SUM(G33:G37)</f>
        <v>0</v>
      </c>
      <c r="H38" s="159"/>
      <c r="I38" s="160">
        <f>SUM(I33:I37)</f>
        <v>12.821732799999999</v>
      </c>
      <c r="J38" s="159"/>
      <c r="K38" s="160">
        <f>SUM(K33:K37)</f>
        <v>0</v>
      </c>
      <c r="Q38" s="146">
        <v>4</v>
      </c>
      <c r="BC38" s="161">
        <f>SUM(BC33:BC37)</f>
        <v>0</v>
      </c>
      <c r="BD38" s="161">
        <f>SUM(BD33:BD37)</f>
        <v>0</v>
      </c>
      <c r="BE38" s="161">
        <f>SUM(BE33:BE37)</f>
        <v>0</v>
      </c>
      <c r="BF38" s="161">
        <f>SUM(BF33:BF37)</f>
        <v>0</v>
      </c>
      <c r="BG38" s="161">
        <f>SUM(BG33:BG37)</f>
        <v>0</v>
      </c>
    </row>
    <row r="39" spans="1:59">
      <c r="A39" s="139" t="s">
        <v>69</v>
      </c>
      <c r="B39" s="140" t="s">
        <v>136</v>
      </c>
      <c r="C39" s="141" t="s">
        <v>137</v>
      </c>
      <c r="D39" s="142"/>
      <c r="E39" s="143"/>
      <c r="F39" s="143"/>
      <c r="G39" s="144"/>
      <c r="H39" s="145"/>
      <c r="I39" s="145"/>
      <c r="J39" s="145"/>
      <c r="K39" s="145"/>
      <c r="Q39" s="146">
        <v>1</v>
      </c>
    </row>
    <row r="40" spans="1:59" ht="26.4">
      <c r="A40" s="147">
        <v>29</v>
      </c>
      <c r="B40" s="148" t="s">
        <v>138</v>
      </c>
      <c r="C40" s="149" t="s">
        <v>139</v>
      </c>
      <c r="D40" s="150" t="s">
        <v>92</v>
      </c>
      <c r="E40" s="151">
        <v>4</v>
      </c>
      <c r="F40" s="151">
        <v>0</v>
      </c>
      <c r="G40" s="152">
        <f>E40*F40</f>
        <v>0</v>
      </c>
      <c r="H40" s="153">
        <v>1.4449999999999999E-2</v>
      </c>
      <c r="I40" s="153">
        <f>E40*H40</f>
        <v>5.7799999999999997E-2</v>
      </c>
      <c r="J40" s="153">
        <v>0</v>
      </c>
      <c r="K40" s="153">
        <f>E40*J40</f>
        <v>0</v>
      </c>
      <c r="Q40" s="146">
        <v>2</v>
      </c>
      <c r="AA40" s="122">
        <v>12</v>
      </c>
      <c r="AB40" s="122">
        <v>0</v>
      </c>
      <c r="AC40" s="122">
        <v>29</v>
      </c>
      <c r="BB40" s="122">
        <v>1</v>
      </c>
      <c r="BC40" s="122">
        <f>IF(BB40=1,G40,0)</f>
        <v>0</v>
      </c>
      <c r="BD40" s="122">
        <f>IF(BB40=2,G40,0)</f>
        <v>0</v>
      </c>
      <c r="BE40" s="122">
        <f>IF(BB40=3,G40,0)</f>
        <v>0</v>
      </c>
      <c r="BF40" s="122">
        <f>IF(BB40=4,G40,0)</f>
        <v>0</v>
      </c>
      <c r="BG40" s="122">
        <f>IF(BB40=5,G40,0)</f>
        <v>0</v>
      </c>
    </row>
    <row r="41" spans="1:59" ht="26.4">
      <c r="A41" s="147">
        <v>30</v>
      </c>
      <c r="B41" s="148" t="s">
        <v>140</v>
      </c>
      <c r="C41" s="149" t="s">
        <v>141</v>
      </c>
      <c r="D41" s="150" t="s">
        <v>92</v>
      </c>
      <c r="E41" s="151">
        <v>5</v>
      </c>
      <c r="F41" s="151">
        <v>0</v>
      </c>
      <c r="G41" s="152">
        <f>E41*F41</f>
        <v>0</v>
      </c>
      <c r="H41" s="153">
        <v>4.6760000000000003E-2</v>
      </c>
      <c r="I41" s="153">
        <f>E41*H41</f>
        <v>0.23380000000000001</v>
      </c>
      <c r="J41" s="153">
        <v>0</v>
      </c>
      <c r="K41" s="153">
        <f>E41*J41</f>
        <v>0</v>
      </c>
      <c r="Q41" s="146">
        <v>2</v>
      </c>
      <c r="AA41" s="122">
        <v>12</v>
      </c>
      <c r="AB41" s="122">
        <v>0</v>
      </c>
      <c r="AC41" s="122">
        <v>30</v>
      </c>
      <c r="BB41" s="122">
        <v>1</v>
      </c>
      <c r="BC41" s="122">
        <f>IF(BB41=1,G41,0)</f>
        <v>0</v>
      </c>
      <c r="BD41" s="122">
        <f>IF(BB41=2,G41,0)</f>
        <v>0</v>
      </c>
      <c r="BE41" s="122">
        <f>IF(BB41=3,G41,0)</f>
        <v>0</v>
      </c>
      <c r="BF41" s="122">
        <f>IF(BB41=4,G41,0)</f>
        <v>0</v>
      </c>
      <c r="BG41" s="122">
        <f>IF(BB41=5,G41,0)</f>
        <v>0</v>
      </c>
    </row>
    <row r="42" spans="1:59" ht="26.4">
      <c r="A42" s="147">
        <v>31</v>
      </c>
      <c r="B42" s="148" t="s">
        <v>142</v>
      </c>
      <c r="C42" s="149" t="s">
        <v>143</v>
      </c>
      <c r="D42" s="150" t="s">
        <v>92</v>
      </c>
      <c r="E42" s="151">
        <v>5</v>
      </c>
      <c r="F42" s="151">
        <v>0</v>
      </c>
      <c r="G42" s="152">
        <f>E42*F42</f>
        <v>0</v>
      </c>
      <c r="H42" s="153">
        <v>0</v>
      </c>
      <c r="I42" s="153">
        <f>E42*H42</f>
        <v>0</v>
      </c>
      <c r="J42" s="153">
        <v>0</v>
      </c>
      <c r="K42" s="153">
        <f>E42*J42</f>
        <v>0</v>
      </c>
      <c r="Q42" s="146">
        <v>2</v>
      </c>
      <c r="AA42" s="122">
        <v>12</v>
      </c>
      <c r="AB42" s="122">
        <v>0</v>
      </c>
      <c r="AC42" s="122">
        <v>31</v>
      </c>
      <c r="BB42" s="122">
        <v>1</v>
      </c>
      <c r="BC42" s="122">
        <f>IF(BB42=1,G42,0)</f>
        <v>0</v>
      </c>
      <c r="BD42" s="122">
        <f>IF(BB42=2,G42,0)</f>
        <v>0</v>
      </c>
      <c r="BE42" s="122">
        <f>IF(BB42=3,G42,0)</f>
        <v>0</v>
      </c>
      <c r="BF42" s="122">
        <f>IF(BB42=4,G42,0)</f>
        <v>0</v>
      </c>
      <c r="BG42" s="122">
        <f>IF(BB42=5,G42,0)</f>
        <v>0</v>
      </c>
    </row>
    <row r="43" spans="1:59" ht="26.4">
      <c r="A43" s="147">
        <v>32</v>
      </c>
      <c r="B43" s="148" t="s">
        <v>144</v>
      </c>
      <c r="C43" s="149" t="s">
        <v>145</v>
      </c>
      <c r="D43" s="150" t="s">
        <v>92</v>
      </c>
      <c r="E43" s="151">
        <v>0.75</v>
      </c>
      <c r="F43" s="151">
        <v>0</v>
      </c>
      <c r="G43" s="152">
        <f>E43*F43</f>
        <v>0</v>
      </c>
      <c r="H43" s="153">
        <v>1.2237199999999999</v>
      </c>
      <c r="I43" s="153">
        <f>E43*H43</f>
        <v>0.91778999999999988</v>
      </c>
      <c r="J43" s="153">
        <v>0</v>
      </c>
      <c r="K43" s="153">
        <f>E43*J43</f>
        <v>0</v>
      </c>
      <c r="Q43" s="146">
        <v>2</v>
      </c>
      <c r="AA43" s="122">
        <v>12</v>
      </c>
      <c r="AB43" s="122">
        <v>0</v>
      </c>
      <c r="AC43" s="122">
        <v>32</v>
      </c>
      <c r="BB43" s="122">
        <v>1</v>
      </c>
      <c r="BC43" s="122">
        <f>IF(BB43=1,G43,0)</f>
        <v>0</v>
      </c>
      <c r="BD43" s="122">
        <f>IF(BB43=2,G43,0)</f>
        <v>0</v>
      </c>
      <c r="BE43" s="122">
        <f>IF(BB43=3,G43,0)</f>
        <v>0</v>
      </c>
      <c r="BF43" s="122">
        <f>IF(BB43=4,G43,0)</f>
        <v>0</v>
      </c>
      <c r="BG43" s="122">
        <f>IF(BB43=5,G43,0)</f>
        <v>0</v>
      </c>
    </row>
    <row r="44" spans="1:59">
      <c r="A44" s="154"/>
      <c r="B44" s="155" t="s">
        <v>72</v>
      </c>
      <c r="C44" s="156" t="str">
        <f>CONCATENATE(B39," ",C39)</f>
        <v>3 Svislé a kompletní konstrukce</v>
      </c>
      <c r="D44" s="154"/>
      <c r="E44" s="157"/>
      <c r="F44" s="157"/>
      <c r="G44" s="158">
        <f>SUM(G39:G43)</f>
        <v>0</v>
      </c>
      <c r="H44" s="159"/>
      <c r="I44" s="160">
        <f>SUM(I39:I43)</f>
        <v>1.20939</v>
      </c>
      <c r="J44" s="159"/>
      <c r="K44" s="160">
        <f>SUM(K39:K43)</f>
        <v>0</v>
      </c>
      <c r="Q44" s="146">
        <v>4</v>
      </c>
      <c r="BC44" s="161">
        <f>SUM(BC39:BC43)</f>
        <v>0</v>
      </c>
      <c r="BD44" s="161">
        <f>SUM(BD39:BD43)</f>
        <v>0</v>
      </c>
      <c r="BE44" s="161">
        <f>SUM(BE39:BE43)</f>
        <v>0</v>
      </c>
      <c r="BF44" s="161">
        <f>SUM(BF39:BF43)</f>
        <v>0</v>
      </c>
      <c r="BG44" s="161">
        <f>SUM(BG39:BG43)</f>
        <v>0</v>
      </c>
    </row>
    <row r="45" spans="1:59">
      <c r="A45" s="139" t="s">
        <v>69</v>
      </c>
      <c r="B45" s="140" t="s">
        <v>146</v>
      </c>
      <c r="C45" s="141" t="s">
        <v>147</v>
      </c>
      <c r="D45" s="142"/>
      <c r="E45" s="143"/>
      <c r="F45" s="143"/>
      <c r="G45" s="144"/>
      <c r="H45" s="145"/>
      <c r="I45" s="145"/>
      <c r="J45" s="145"/>
      <c r="K45" s="145"/>
      <c r="Q45" s="146">
        <v>1</v>
      </c>
    </row>
    <row r="46" spans="1:59" ht="26.4">
      <c r="A46" s="147">
        <v>33</v>
      </c>
      <c r="B46" s="148" t="s">
        <v>148</v>
      </c>
      <c r="C46" s="149" t="s">
        <v>149</v>
      </c>
      <c r="D46" s="150" t="s">
        <v>82</v>
      </c>
      <c r="E46" s="151">
        <v>0.1</v>
      </c>
      <c r="F46" s="151">
        <v>0</v>
      </c>
      <c r="G46" s="152">
        <f>E46*F46</f>
        <v>0</v>
      </c>
      <c r="H46" s="153">
        <v>1.0535399999999999</v>
      </c>
      <c r="I46" s="153">
        <f>E46*H46</f>
        <v>0.105354</v>
      </c>
      <c r="J46" s="153">
        <v>0</v>
      </c>
      <c r="K46" s="153">
        <f>E46*J46</f>
        <v>0</v>
      </c>
      <c r="Q46" s="146">
        <v>2</v>
      </c>
      <c r="AA46" s="122">
        <v>12</v>
      </c>
      <c r="AB46" s="122">
        <v>0</v>
      </c>
      <c r="AC46" s="122">
        <v>33</v>
      </c>
      <c r="BB46" s="122">
        <v>1</v>
      </c>
      <c r="BC46" s="122">
        <f>IF(BB46=1,G46,0)</f>
        <v>0</v>
      </c>
      <c r="BD46" s="122">
        <f>IF(BB46=2,G46,0)</f>
        <v>0</v>
      </c>
      <c r="BE46" s="122">
        <f>IF(BB46=3,G46,0)</f>
        <v>0</v>
      </c>
      <c r="BF46" s="122">
        <f>IF(BB46=4,G46,0)</f>
        <v>0</v>
      </c>
      <c r="BG46" s="122">
        <f>IF(BB46=5,G46,0)</f>
        <v>0</v>
      </c>
    </row>
    <row r="47" spans="1:59" ht="26.4">
      <c r="A47" s="147">
        <v>34</v>
      </c>
      <c r="B47" s="148" t="s">
        <v>150</v>
      </c>
      <c r="C47" s="149" t="s">
        <v>151</v>
      </c>
      <c r="D47" s="150" t="s">
        <v>116</v>
      </c>
      <c r="E47" s="151">
        <v>1</v>
      </c>
      <c r="F47" s="151">
        <v>0</v>
      </c>
      <c r="G47" s="152">
        <f>E47*F47</f>
        <v>0</v>
      </c>
      <c r="H47" s="153">
        <v>0.34499999999999997</v>
      </c>
      <c r="I47" s="153">
        <f>E47*H47</f>
        <v>0.34499999999999997</v>
      </c>
      <c r="J47" s="153">
        <v>0</v>
      </c>
      <c r="K47" s="153">
        <f>E47*J47</f>
        <v>0</v>
      </c>
      <c r="Q47" s="146">
        <v>2</v>
      </c>
      <c r="AA47" s="122">
        <v>12</v>
      </c>
      <c r="AB47" s="122">
        <v>1</v>
      </c>
      <c r="AC47" s="122">
        <v>34</v>
      </c>
      <c r="BB47" s="122">
        <v>1</v>
      </c>
      <c r="BC47" s="122">
        <f>IF(BB47=1,G47,0)</f>
        <v>0</v>
      </c>
      <c r="BD47" s="122">
        <f>IF(BB47=2,G47,0)</f>
        <v>0</v>
      </c>
      <c r="BE47" s="122">
        <f>IF(BB47=3,G47,0)</f>
        <v>0</v>
      </c>
      <c r="BF47" s="122">
        <f>IF(BB47=4,G47,0)</f>
        <v>0</v>
      </c>
      <c r="BG47" s="122">
        <f>IF(BB47=5,G47,0)</f>
        <v>0</v>
      </c>
    </row>
    <row r="48" spans="1:59">
      <c r="A48" s="147">
        <v>35</v>
      </c>
      <c r="B48" s="148" t="s">
        <v>152</v>
      </c>
      <c r="C48" s="149" t="s">
        <v>153</v>
      </c>
      <c r="D48" s="150" t="s">
        <v>116</v>
      </c>
      <c r="E48" s="151">
        <v>1</v>
      </c>
      <c r="F48" s="151">
        <v>0</v>
      </c>
      <c r="G48" s="152">
        <f>E48*F48</f>
        <v>0</v>
      </c>
      <c r="H48" s="153">
        <v>2.3999999999999998E-3</v>
      </c>
      <c r="I48" s="153">
        <f>E48*H48</f>
        <v>2.3999999999999998E-3</v>
      </c>
      <c r="J48" s="153">
        <v>0</v>
      </c>
      <c r="K48" s="153">
        <f>E48*J48</f>
        <v>0</v>
      </c>
      <c r="Q48" s="146">
        <v>2</v>
      </c>
      <c r="AA48" s="122">
        <v>12</v>
      </c>
      <c r="AB48" s="122">
        <v>1</v>
      </c>
      <c r="AC48" s="122">
        <v>35</v>
      </c>
      <c r="BB48" s="122">
        <v>1</v>
      </c>
      <c r="BC48" s="122">
        <f>IF(BB48=1,G48,0)</f>
        <v>0</v>
      </c>
      <c r="BD48" s="122">
        <f>IF(BB48=2,G48,0)</f>
        <v>0</v>
      </c>
      <c r="BE48" s="122">
        <f>IF(BB48=3,G48,0)</f>
        <v>0</v>
      </c>
      <c r="BF48" s="122">
        <f>IF(BB48=4,G48,0)</f>
        <v>0</v>
      </c>
      <c r="BG48" s="122">
        <f>IF(BB48=5,G48,0)</f>
        <v>0</v>
      </c>
    </row>
    <row r="49" spans="1:59" ht="26.4">
      <c r="A49" s="147">
        <v>36</v>
      </c>
      <c r="B49" s="148" t="s">
        <v>154</v>
      </c>
      <c r="C49" s="149" t="s">
        <v>155</v>
      </c>
      <c r="D49" s="150" t="s">
        <v>95</v>
      </c>
      <c r="E49" s="151">
        <v>35</v>
      </c>
      <c r="F49" s="151">
        <v>0</v>
      </c>
      <c r="G49" s="152">
        <f>E49*F49</f>
        <v>0</v>
      </c>
      <c r="H49" s="153">
        <v>3.4619999999999998E-2</v>
      </c>
      <c r="I49" s="153">
        <f>E49*H49</f>
        <v>1.2117</v>
      </c>
      <c r="J49" s="153">
        <v>0</v>
      </c>
      <c r="K49" s="153">
        <f>E49*J49</f>
        <v>0</v>
      </c>
      <c r="Q49" s="146">
        <v>2</v>
      </c>
      <c r="AA49" s="122">
        <v>12</v>
      </c>
      <c r="AB49" s="122">
        <v>0</v>
      </c>
      <c r="AC49" s="122">
        <v>36</v>
      </c>
      <c r="BB49" s="122">
        <v>1</v>
      </c>
      <c r="BC49" s="122">
        <f>IF(BB49=1,G49,0)</f>
        <v>0</v>
      </c>
      <c r="BD49" s="122">
        <f>IF(BB49=2,G49,0)</f>
        <v>0</v>
      </c>
      <c r="BE49" s="122">
        <f>IF(BB49=3,G49,0)</f>
        <v>0</v>
      </c>
      <c r="BF49" s="122">
        <f>IF(BB49=4,G49,0)</f>
        <v>0</v>
      </c>
      <c r="BG49" s="122">
        <f>IF(BB49=5,G49,0)</f>
        <v>0</v>
      </c>
    </row>
    <row r="50" spans="1:59">
      <c r="A50" s="154"/>
      <c r="B50" s="155" t="s">
        <v>72</v>
      </c>
      <c r="C50" s="156" t="str">
        <f>CONCATENATE(B45," ",C45)</f>
        <v>4 Vodorovné konstrukce</v>
      </c>
      <c r="D50" s="154"/>
      <c r="E50" s="157"/>
      <c r="F50" s="157"/>
      <c r="G50" s="158">
        <f>SUM(G45:G49)</f>
        <v>0</v>
      </c>
      <c r="H50" s="159"/>
      <c r="I50" s="160">
        <f>SUM(I45:I49)</f>
        <v>1.6644540000000001</v>
      </c>
      <c r="J50" s="159"/>
      <c r="K50" s="160">
        <f>SUM(K45:K49)</f>
        <v>0</v>
      </c>
      <c r="Q50" s="146">
        <v>4</v>
      </c>
      <c r="BC50" s="161">
        <f>SUM(BC45:BC49)</f>
        <v>0</v>
      </c>
      <c r="BD50" s="161">
        <f>SUM(BD45:BD49)</f>
        <v>0</v>
      </c>
      <c r="BE50" s="161">
        <f>SUM(BE45:BE49)</f>
        <v>0</v>
      </c>
      <c r="BF50" s="161">
        <f>SUM(BF45:BF49)</f>
        <v>0</v>
      </c>
      <c r="BG50" s="161">
        <f>SUM(BG45:BG49)</f>
        <v>0</v>
      </c>
    </row>
    <row r="51" spans="1:59">
      <c r="A51" s="139" t="s">
        <v>69</v>
      </c>
      <c r="B51" s="140" t="s">
        <v>156</v>
      </c>
      <c r="C51" s="141" t="s">
        <v>157</v>
      </c>
      <c r="D51" s="142"/>
      <c r="E51" s="143"/>
      <c r="F51" s="143"/>
      <c r="G51" s="144"/>
      <c r="H51" s="145"/>
      <c r="I51" s="145"/>
      <c r="J51" s="145"/>
      <c r="K51" s="145"/>
      <c r="Q51" s="146">
        <v>1</v>
      </c>
    </row>
    <row r="52" spans="1:59" ht="26.4">
      <c r="A52" s="147">
        <v>37</v>
      </c>
      <c r="B52" s="148" t="s">
        <v>158</v>
      </c>
      <c r="C52" s="149" t="s">
        <v>159</v>
      </c>
      <c r="D52" s="150" t="s">
        <v>92</v>
      </c>
      <c r="E52" s="151">
        <v>85</v>
      </c>
      <c r="F52" s="151">
        <v>0</v>
      </c>
      <c r="G52" s="152">
        <f>E52*F52</f>
        <v>0</v>
      </c>
      <c r="H52" s="153">
        <v>0.4108</v>
      </c>
      <c r="I52" s="153">
        <f>E52*H52</f>
        <v>34.917999999999999</v>
      </c>
      <c r="J52" s="153">
        <v>0</v>
      </c>
      <c r="K52" s="153">
        <f>E52*J52</f>
        <v>0</v>
      </c>
      <c r="Q52" s="146">
        <v>2</v>
      </c>
      <c r="AA52" s="122">
        <v>12</v>
      </c>
      <c r="AB52" s="122">
        <v>0</v>
      </c>
      <c r="AC52" s="122">
        <v>37</v>
      </c>
      <c r="BB52" s="122">
        <v>1</v>
      </c>
      <c r="BC52" s="122">
        <f>IF(BB52=1,G52,0)</f>
        <v>0</v>
      </c>
      <c r="BD52" s="122">
        <f>IF(BB52=2,G52,0)</f>
        <v>0</v>
      </c>
      <c r="BE52" s="122">
        <f>IF(BB52=3,G52,0)</f>
        <v>0</v>
      </c>
      <c r="BF52" s="122">
        <f>IF(BB52=4,G52,0)</f>
        <v>0</v>
      </c>
      <c r="BG52" s="122">
        <f>IF(BB52=5,G52,0)</f>
        <v>0</v>
      </c>
    </row>
    <row r="53" spans="1:59" ht="26.4">
      <c r="A53" s="147">
        <v>38</v>
      </c>
      <c r="B53" s="148" t="s">
        <v>160</v>
      </c>
      <c r="C53" s="149" t="s">
        <v>161</v>
      </c>
      <c r="D53" s="150" t="s">
        <v>92</v>
      </c>
      <c r="E53" s="151">
        <v>85</v>
      </c>
      <c r="F53" s="151">
        <v>0</v>
      </c>
      <c r="G53" s="152">
        <f>E53*F53</f>
        <v>0</v>
      </c>
      <c r="H53" s="153">
        <v>0.20907000000000001</v>
      </c>
      <c r="I53" s="153">
        <f>E53*H53</f>
        <v>17.770949999999999</v>
      </c>
      <c r="J53" s="153">
        <v>0</v>
      </c>
      <c r="K53" s="153">
        <f>E53*J53</f>
        <v>0</v>
      </c>
      <c r="Q53" s="146">
        <v>2</v>
      </c>
      <c r="AA53" s="122">
        <v>12</v>
      </c>
      <c r="AB53" s="122">
        <v>0</v>
      </c>
      <c r="AC53" s="122">
        <v>38</v>
      </c>
      <c r="BB53" s="122">
        <v>1</v>
      </c>
      <c r="BC53" s="122">
        <f>IF(BB53=1,G53,0)</f>
        <v>0</v>
      </c>
      <c r="BD53" s="122">
        <f>IF(BB53=2,G53,0)</f>
        <v>0</v>
      </c>
      <c r="BE53" s="122">
        <f>IF(BB53=3,G53,0)</f>
        <v>0</v>
      </c>
      <c r="BF53" s="122">
        <f>IF(BB53=4,G53,0)</f>
        <v>0</v>
      </c>
      <c r="BG53" s="122">
        <f>IF(BB53=5,G53,0)</f>
        <v>0</v>
      </c>
    </row>
    <row r="54" spans="1:59">
      <c r="A54" s="147">
        <v>39</v>
      </c>
      <c r="B54" s="148" t="s">
        <v>162</v>
      </c>
      <c r="C54" s="149" t="s">
        <v>163</v>
      </c>
      <c r="D54" s="150" t="s">
        <v>92</v>
      </c>
      <c r="E54" s="151">
        <v>85</v>
      </c>
      <c r="F54" s="151">
        <v>0</v>
      </c>
      <c r="G54" s="152">
        <f>E54*F54</f>
        <v>0</v>
      </c>
      <c r="H54" s="153">
        <v>0.105</v>
      </c>
      <c r="I54" s="153">
        <f>E54*H54</f>
        <v>8.9249999999999989</v>
      </c>
      <c r="J54" s="153">
        <v>0</v>
      </c>
      <c r="K54" s="153">
        <f>E54*J54</f>
        <v>0</v>
      </c>
      <c r="Q54" s="146">
        <v>2</v>
      </c>
      <c r="AA54" s="122">
        <v>12</v>
      </c>
      <c r="AB54" s="122">
        <v>0</v>
      </c>
      <c r="AC54" s="122">
        <v>39</v>
      </c>
      <c r="BB54" s="122">
        <v>1</v>
      </c>
      <c r="BC54" s="122">
        <f>IF(BB54=1,G54,0)</f>
        <v>0</v>
      </c>
      <c r="BD54" s="122">
        <f>IF(BB54=2,G54,0)</f>
        <v>0</v>
      </c>
      <c r="BE54" s="122">
        <f>IF(BB54=3,G54,0)</f>
        <v>0</v>
      </c>
      <c r="BF54" s="122">
        <f>IF(BB54=4,G54,0)</f>
        <v>0</v>
      </c>
      <c r="BG54" s="122">
        <f>IF(BB54=5,G54,0)</f>
        <v>0</v>
      </c>
    </row>
    <row r="55" spans="1:59" ht="26.4">
      <c r="A55" s="147">
        <v>40</v>
      </c>
      <c r="B55" s="148" t="s">
        <v>164</v>
      </c>
      <c r="C55" s="149" t="s">
        <v>165</v>
      </c>
      <c r="D55" s="150" t="s">
        <v>92</v>
      </c>
      <c r="E55" s="151">
        <v>3.6</v>
      </c>
      <c r="F55" s="151">
        <v>0</v>
      </c>
      <c r="G55" s="152">
        <f>E55*F55</f>
        <v>0</v>
      </c>
      <c r="H55" s="153">
        <v>0.58819999999999995</v>
      </c>
      <c r="I55" s="153">
        <f>E55*H55</f>
        <v>2.1175199999999998</v>
      </c>
      <c r="J55" s="153">
        <v>0</v>
      </c>
      <c r="K55" s="153">
        <f>E55*J55</f>
        <v>0</v>
      </c>
      <c r="Q55" s="146">
        <v>2</v>
      </c>
      <c r="AA55" s="122">
        <v>12</v>
      </c>
      <c r="AB55" s="122">
        <v>0</v>
      </c>
      <c r="AC55" s="122">
        <v>40</v>
      </c>
      <c r="BB55" s="122">
        <v>1</v>
      </c>
      <c r="BC55" s="122">
        <f>IF(BB55=1,G55,0)</f>
        <v>0</v>
      </c>
      <c r="BD55" s="122">
        <f>IF(BB55=2,G55,0)</f>
        <v>0</v>
      </c>
      <c r="BE55" s="122">
        <f>IF(BB55=3,G55,0)</f>
        <v>0</v>
      </c>
      <c r="BF55" s="122">
        <f>IF(BB55=4,G55,0)</f>
        <v>0</v>
      </c>
      <c r="BG55" s="122">
        <f>IF(BB55=5,G55,0)</f>
        <v>0</v>
      </c>
    </row>
    <row r="56" spans="1:59">
      <c r="A56" s="147">
        <v>41</v>
      </c>
      <c r="B56" s="148" t="s">
        <v>166</v>
      </c>
      <c r="C56" s="149" t="s">
        <v>167</v>
      </c>
      <c r="D56" s="150" t="s">
        <v>92</v>
      </c>
      <c r="E56" s="151">
        <v>5.85</v>
      </c>
      <c r="F56" s="151">
        <v>0</v>
      </c>
      <c r="G56" s="152">
        <f>E56*F56</f>
        <v>0</v>
      </c>
      <c r="H56" s="153">
        <v>0.32251999999999997</v>
      </c>
      <c r="I56" s="153">
        <f>E56*H56</f>
        <v>1.8867419999999997</v>
      </c>
      <c r="J56" s="153">
        <v>0</v>
      </c>
      <c r="K56" s="153">
        <f>E56*J56</f>
        <v>0</v>
      </c>
      <c r="Q56" s="146">
        <v>2</v>
      </c>
      <c r="AA56" s="122">
        <v>12</v>
      </c>
      <c r="AB56" s="122">
        <v>0</v>
      </c>
      <c r="AC56" s="122">
        <v>41</v>
      </c>
      <c r="BB56" s="122">
        <v>1</v>
      </c>
      <c r="BC56" s="122">
        <f>IF(BB56=1,G56,0)</f>
        <v>0</v>
      </c>
      <c r="BD56" s="122">
        <f>IF(BB56=2,G56,0)</f>
        <v>0</v>
      </c>
      <c r="BE56" s="122">
        <f>IF(BB56=3,G56,0)</f>
        <v>0</v>
      </c>
      <c r="BF56" s="122">
        <f>IF(BB56=4,G56,0)</f>
        <v>0</v>
      </c>
      <c r="BG56" s="122">
        <f>IF(BB56=5,G56,0)</f>
        <v>0</v>
      </c>
    </row>
    <row r="57" spans="1:59">
      <c r="A57" s="154"/>
      <c r="B57" s="155" t="s">
        <v>72</v>
      </c>
      <c r="C57" s="156" t="str">
        <f>CONCATENATE(B51," ",C51)</f>
        <v>5 Komunikace</v>
      </c>
      <c r="D57" s="154"/>
      <c r="E57" s="157"/>
      <c r="F57" s="157"/>
      <c r="G57" s="158">
        <f>SUM(G51:G56)</f>
        <v>0</v>
      </c>
      <c r="H57" s="159"/>
      <c r="I57" s="160">
        <f>SUM(I51:I56)</f>
        <v>65.618212</v>
      </c>
      <c r="J57" s="159"/>
      <c r="K57" s="160">
        <f>SUM(K51:K56)</f>
        <v>0</v>
      </c>
      <c r="Q57" s="146">
        <v>4</v>
      </c>
      <c r="BC57" s="161">
        <f>SUM(BC51:BC56)</f>
        <v>0</v>
      </c>
      <c r="BD57" s="161">
        <f>SUM(BD51:BD56)</f>
        <v>0</v>
      </c>
      <c r="BE57" s="161">
        <f>SUM(BE51:BE56)</f>
        <v>0</v>
      </c>
      <c r="BF57" s="161">
        <f>SUM(BF51:BF56)</f>
        <v>0</v>
      </c>
      <c r="BG57" s="161">
        <f>SUM(BG51:BG56)</f>
        <v>0</v>
      </c>
    </row>
    <row r="58" spans="1:59">
      <c r="A58" s="139" t="s">
        <v>69</v>
      </c>
      <c r="B58" s="140" t="s">
        <v>168</v>
      </c>
      <c r="C58" s="141" t="s">
        <v>169</v>
      </c>
      <c r="D58" s="142"/>
      <c r="E58" s="143"/>
      <c r="F58" s="143"/>
      <c r="G58" s="144"/>
      <c r="H58" s="145"/>
      <c r="I58" s="145"/>
      <c r="J58" s="145"/>
      <c r="K58" s="145"/>
      <c r="Q58" s="146">
        <v>1</v>
      </c>
    </row>
    <row r="59" spans="1:59" ht="26.4">
      <c r="A59" s="147">
        <v>42</v>
      </c>
      <c r="B59" s="148" t="s">
        <v>170</v>
      </c>
      <c r="C59" s="149" t="s">
        <v>171</v>
      </c>
      <c r="D59" s="150" t="s">
        <v>172</v>
      </c>
      <c r="E59" s="151">
        <v>20</v>
      </c>
      <c r="F59" s="151">
        <v>0</v>
      </c>
      <c r="G59" s="152">
        <f t="shared" ref="G59:G66" si="8">E59*F59</f>
        <v>0</v>
      </c>
      <c r="H59" s="153">
        <v>1E-3</v>
      </c>
      <c r="I59" s="153">
        <f t="shared" ref="I59:I66" si="9">E59*H59</f>
        <v>0.02</v>
      </c>
      <c r="J59" s="153">
        <v>0</v>
      </c>
      <c r="K59" s="153">
        <f t="shared" ref="K59:K66" si="10">E59*J59</f>
        <v>0</v>
      </c>
      <c r="Q59" s="146">
        <v>2</v>
      </c>
      <c r="AA59" s="122">
        <v>12</v>
      </c>
      <c r="AB59" s="122">
        <v>1</v>
      </c>
      <c r="AC59" s="122">
        <v>42</v>
      </c>
      <c r="BB59" s="122">
        <v>1</v>
      </c>
      <c r="BC59" s="122">
        <f t="shared" ref="BC59:BC66" si="11">IF(BB59=1,G59,0)</f>
        <v>0</v>
      </c>
      <c r="BD59" s="122">
        <f t="shared" ref="BD59:BD66" si="12">IF(BB59=2,G59,0)</f>
        <v>0</v>
      </c>
      <c r="BE59" s="122">
        <f t="shared" ref="BE59:BE66" si="13">IF(BB59=3,G59,0)</f>
        <v>0</v>
      </c>
      <c r="BF59" s="122">
        <f t="shared" ref="BF59:BF66" si="14">IF(BB59=4,G59,0)</f>
        <v>0</v>
      </c>
      <c r="BG59" s="122">
        <f t="shared" ref="BG59:BG66" si="15">IF(BB59=5,G59,0)</f>
        <v>0</v>
      </c>
    </row>
    <row r="60" spans="1:59" ht="26.4">
      <c r="A60" s="147">
        <v>43</v>
      </c>
      <c r="B60" s="148" t="s">
        <v>173</v>
      </c>
      <c r="C60" s="149" t="s">
        <v>174</v>
      </c>
      <c r="D60" s="150" t="s">
        <v>175</v>
      </c>
      <c r="E60" s="151">
        <v>35</v>
      </c>
      <c r="F60" s="151">
        <v>0</v>
      </c>
      <c r="G60" s="152">
        <f t="shared" si="8"/>
        <v>0</v>
      </c>
      <c r="H60" s="153">
        <v>0</v>
      </c>
      <c r="I60" s="153">
        <f t="shared" si="9"/>
        <v>0</v>
      </c>
      <c r="J60" s="153">
        <v>0</v>
      </c>
      <c r="K60" s="153">
        <f t="shared" si="10"/>
        <v>0</v>
      </c>
      <c r="Q60" s="146">
        <v>2</v>
      </c>
      <c r="AA60" s="122">
        <v>12</v>
      </c>
      <c r="AB60" s="122">
        <v>0</v>
      </c>
      <c r="AC60" s="122">
        <v>43</v>
      </c>
      <c r="BB60" s="122">
        <v>1</v>
      </c>
      <c r="BC60" s="122">
        <f t="shared" si="11"/>
        <v>0</v>
      </c>
      <c r="BD60" s="122">
        <f t="shared" si="12"/>
        <v>0</v>
      </c>
      <c r="BE60" s="122">
        <f t="shared" si="13"/>
        <v>0</v>
      </c>
      <c r="BF60" s="122">
        <f t="shared" si="14"/>
        <v>0</v>
      </c>
      <c r="BG60" s="122">
        <f t="shared" si="15"/>
        <v>0</v>
      </c>
    </row>
    <row r="61" spans="1:59" ht="26.4">
      <c r="A61" s="147">
        <v>44</v>
      </c>
      <c r="B61" s="148" t="s">
        <v>176</v>
      </c>
      <c r="C61" s="149" t="s">
        <v>177</v>
      </c>
      <c r="D61" s="150" t="s">
        <v>92</v>
      </c>
      <c r="E61" s="151">
        <v>4</v>
      </c>
      <c r="F61" s="151">
        <v>0</v>
      </c>
      <c r="G61" s="152">
        <f t="shared" si="8"/>
        <v>0</v>
      </c>
      <c r="H61" s="153">
        <v>5.8000000000000003E-2</v>
      </c>
      <c r="I61" s="153">
        <f t="shared" si="9"/>
        <v>0.23200000000000001</v>
      </c>
      <c r="J61" s="153">
        <v>0</v>
      </c>
      <c r="K61" s="153">
        <f t="shared" si="10"/>
        <v>0</v>
      </c>
      <c r="Q61" s="146">
        <v>2</v>
      </c>
      <c r="AA61" s="122">
        <v>12</v>
      </c>
      <c r="AB61" s="122">
        <v>0</v>
      </c>
      <c r="AC61" s="122">
        <v>44</v>
      </c>
      <c r="BB61" s="122">
        <v>1</v>
      </c>
      <c r="BC61" s="122">
        <f t="shared" si="11"/>
        <v>0</v>
      </c>
      <c r="BD61" s="122">
        <f t="shared" si="12"/>
        <v>0</v>
      </c>
      <c r="BE61" s="122">
        <f t="shared" si="13"/>
        <v>0</v>
      </c>
      <c r="BF61" s="122">
        <f t="shared" si="14"/>
        <v>0</v>
      </c>
      <c r="BG61" s="122">
        <f t="shared" si="15"/>
        <v>0</v>
      </c>
    </row>
    <row r="62" spans="1:59">
      <c r="A62" s="147">
        <v>45</v>
      </c>
      <c r="B62" s="148" t="s">
        <v>178</v>
      </c>
      <c r="C62" s="149" t="s">
        <v>179</v>
      </c>
      <c r="D62" s="150" t="s">
        <v>92</v>
      </c>
      <c r="E62" s="151">
        <v>48</v>
      </c>
      <c r="F62" s="151">
        <v>0</v>
      </c>
      <c r="G62" s="152">
        <f t="shared" si="8"/>
        <v>0</v>
      </c>
      <c r="H62" s="153">
        <v>1E-3</v>
      </c>
      <c r="I62" s="153">
        <f t="shared" si="9"/>
        <v>4.8000000000000001E-2</v>
      </c>
      <c r="J62" s="153">
        <v>0</v>
      </c>
      <c r="K62" s="153">
        <f t="shared" si="10"/>
        <v>0</v>
      </c>
      <c r="Q62" s="146">
        <v>2</v>
      </c>
      <c r="AA62" s="122">
        <v>12</v>
      </c>
      <c r="AB62" s="122">
        <v>0</v>
      </c>
      <c r="AC62" s="122">
        <v>45</v>
      </c>
      <c r="BB62" s="122">
        <v>1</v>
      </c>
      <c r="BC62" s="122">
        <f t="shared" si="11"/>
        <v>0</v>
      </c>
      <c r="BD62" s="122">
        <f t="shared" si="12"/>
        <v>0</v>
      </c>
      <c r="BE62" s="122">
        <f t="shared" si="13"/>
        <v>0</v>
      </c>
      <c r="BF62" s="122">
        <f t="shared" si="14"/>
        <v>0</v>
      </c>
      <c r="BG62" s="122">
        <f t="shared" si="15"/>
        <v>0</v>
      </c>
    </row>
    <row r="63" spans="1:59" ht="26.4">
      <c r="A63" s="147">
        <v>46</v>
      </c>
      <c r="B63" s="148" t="s">
        <v>180</v>
      </c>
      <c r="C63" s="149" t="s">
        <v>181</v>
      </c>
      <c r="D63" s="150" t="s">
        <v>92</v>
      </c>
      <c r="E63" s="151">
        <v>55</v>
      </c>
      <c r="F63" s="151">
        <v>0</v>
      </c>
      <c r="G63" s="152">
        <f t="shared" si="8"/>
        <v>0</v>
      </c>
      <c r="H63" s="153">
        <v>7.6999999999999996E-4</v>
      </c>
      <c r="I63" s="153">
        <f t="shared" si="9"/>
        <v>4.2349999999999999E-2</v>
      </c>
      <c r="J63" s="153">
        <v>0</v>
      </c>
      <c r="K63" s="153">
        <f t="shared" si="10"/>
        <v>0</v>
      </c>
      <c r="Q63" s="146">
        <v>2</v>
      </c>
      <c r="AA63" s="122">
        <v>12</v>
      </c>
      <c r="AB63" s="122">
        <v>0</v>
      </c>
      <c r="AC63" s="122">
        <v>46</v>
      </c>
      <c r="BB63" s="122">
        <v>1</v>
      </c>
      <c r="BC63" s="122">
        <f t="shared" si="11"/>
        <v>0</v>
      </c>
      <c r="BD63" s="122">
        <f t="shared" si="12"/>
        <v>0</v>
      </c>
      <c r="BE63" s="122">
        <f t="shared" si="13"/>
        <v>0</v>
      </c>
      <c r="BF63" s="122">
        <f t="shared" si="14"/>
        <v>0</v>
      </c>
      <c r="BG63" s="122">
        <f t="shared" si="15"/>
        <v>0</v>
      </c>
    </row>
    <row r="64" spans="1:59" ht="26.4">
      <c r="A64" s="147">
        <v>47</v>
      </c>
      <c r="B64" s="148" t="s">
        <v>182</v>
      </c>
      <c r="C64" s="149" t="s">
        <v>183</v>
      </c>
      <c r="D64" s="150" t="s">
        <v>92</v>
      </c>
      <c r="E64" s="151">
        <v>55</v>
      </c>
      <c r="F64" s="151">
        <v>0</v>
      </c>
      <c r="G64" s="152">
        <f t="shared" si="8"/>
        <v>0</v>
      </c>
      <c r="H64" s="153">
        <v>3.8000000000000002E-4</v>
      </c>
      <c r="I64" s="153">
        <f t="shared" si="9"/>
        <v>2.0900000000000002E-2</v>
      </c>
      <c r="J64" s="153">
        <v>0</v>
      </c>
      <c r="K64" s="153">
        <f t="shared" si="10"/>
        <v>0</v>
      </c>
      <c r="Q64" s="146">
        <v>2</v>
      </c>
      <c r="AA64" s="122">
        <v>12</v>
      </c>
      <c r="AB64" s="122">
        <v>0</v>
      </c>
      <c r="AC64" s="122">
        <v>47</v>
      </c>
      <c r="BB64" s="122">
        <v>1</v>
      </c>
      <c r="BC64" s="122">
        <f t="shared" si="11"/>
        <v>0</v>
      </c>
      <c r="BD64" s="122">
        <f t="shared" si="12"/>
        <v>0</v>
      </c>
      <c r="BE64" s="122">
        <f t="shared" si="13"/>
        <v>0</v>
      </c>
      <c r="BF64" s="122">
        <f t="shared" si="14"/>
        <v>0</v>
      </c>
      <c r="BG64" s="122">
        <f t="shared" si="15"/>
        <v>0</v>
      </c>
    </row>
    <row r="65" spans="1:59" ht="26.4">
      <c r="A65" s="147">
        <v>48</v>
      </c>
      <c r="B65" s="148" t="s">
        <v>184</v>
      </c>
      <c r="C65" s="149" t="s">
        <v>185</v>
      </c>
      <c r="D65" s="150" t="s">
        <v>92</v>
      </c>
      <c r="E65" s="151">
        <v>15</v>
      </c>
      <c r="F65" s="151">
        <v>0</v>
      </c>
      <c r="G65" s="152">
        <f t="shared" si="8"/>
        <v>0</v>
      </c>
      <c r="H65" s="153">
        <v>4.9950000000000001E-2</v>
      </c>
      <c r="I65" s="153">
        <f t="shared" si="9"/>
        <v>0.74924999999999997</v>
      </c>
      <c r="J65" s="153">
        <v>0</v>
      </c>
      <c r="K65" s="153">
        <f t="shared" si="10"/>
        <v>0</v>
      </c>
      <c r="Q65" s="146">
        <v>2</v>
      </c>
      <c r="AA65" s="122">
        <v>12</v>
      </c>
      <c r="AB65" s="122">
        <v>0</v>
      </c>
      <c r="AC65" s="122">
        <v>48</v>
      </c>
      <c r="BB65" s="122">
        <v>1</v>
      </c>
      <c r="BC65" s="122">
        <f t="shared" si="11"/>
        <v>0</v>
      </c>
      <c r="BD65" s="122">
        <f t="shared" si="12"/>
        <v>0</v>
      </c>
      <c r="BE65" s="122">
        <f t="shared" si="13"/>
        <v>0</v>
      </c>
      <c r="BF65" s="122">
        <f t="shared" si="14"/>
        <v>0</v>
      </c>
      <c r="BG65" s="122">
        <f t="shared" si="15"/>
        <v>0</v>
      </c>
    </row>
    <row r="66" spans="1:59" ht="26.4">
      <c r="A66" s="147">
        <v>49</v>
      </c>
      <c r="B66" s="148" t="s">
        <v>186</v>
      </c>
      <c r="C66" s="149" t="s">
        <v>187</v>
      </c>
      <c r="D66" s="150" t="s">
        <v>92</v>
      </c>
      <c r="E66" s="151">
        <v>10</v>
      </c>
      <c r="F66" s="151">
        <v>0</v>
      </c>
      <c r="G66" s="152">
        <f t="shared" si="8"/>
        <v>0</v>
      </c>
      <c r="H66" s="153">
        <v>8.0000000000000007E-5</v>
      </c>
      <c r="I66" s="153">
        <f t="shared" si="9"/>
        <v>8.0000000000000004E-4</v>
      </c>
      <c r="J66" s="153">
        <v>0</v>
      </c>
      <c r="K66" s="153">
        <f t="shared" si="10"/>
        <v>0</v>
      </c>
      <c r="Q66" s="146">
        <v>2</v>
      </c>
      <c r="AA66" s="122">
        <v>12</v>
      </c>
      <c r="AB66" s="122">
        <v>0</v>
      </c>
      <c r="AC66" s="122">
        <v>49</v>
      </c>
      <c r="BB66" s="122">
        <v>1</v>
      </c>
      <c r="BC66" s="122">
        <f t="shared" si="11"/>
        <v>0</v>
      </c>
      <c r="BD66" s="122">
        <f t="shared" si="12"/>
        <v>0</v>
      </c>
      <c r="BE66" s="122">
        <f t="shared" si="13"/>
        <v>0</v>
      </c>
      <c r="BF66" s="122">
        <f t="shared" si="14"/>
        <v>0</v>
      </c>
      <c r="BG66" s="122">
        <f t="shared" si="15"/>
        <v>0</v>
      </c>
    </row>
    <row r="67" spans="1:59">
      <c r="A67" s="154"/>
      <c r="B67" s="155" t="s">
        <v>72</v>
      </c>
      <c r="C67" s="156" t="str">
        <f>CONCATENATE(B58," ",C58)</f>
        <v>62 Upravy povrchů vnější</v>
      </c>
      <c r="D67" s="154"/>
      <c r="E67" s="157"/>
      <c r="F67" s="157"/>
      <c r="G67" s="158">
        <f>SUM(G58:G66)</f>
        <v>0</v>
      </c>
      <c r="H67" s="159"/>
      <c r="I67" s="160">
        <f>SUM(I58:I66)</f>
        <v>1.1132999999999997</v>
      </c>
      <c r="J67" s="159"/>
      <c r="K67" s="160">
        <f>SUM(K58:K66)</f>
        <v>0</v>
      </c>
      <c r="Q67" s="146">
        <v>4</v>
      </c>
      <c r="BC67" s="161">
        <f>SUM(BC58:BC66)</f>
        <v>0</v>
      </c>
      <c r="BD67" s="161">
        <f>SUM(BD58:BD66)</f>
        <v>0</v>
      </c>
      <c r="BE67" s="161">
        <f>SUM(BE58:BE66)</f>
        <v>0</v>
      </c>
      <c r="BF67" s="161">
        <f>SUM(BF58:BF66)</f>
        <v>0</v>
      </c>
      <c r="BG67" s="161">
        <f>SUM(BG58:BG66)</f>
        <v>0</v>
      </c>
    </row>
    <row r="68" spans="1:59">
      <c r="A68" s="139" t="s">
        <v>69</v>
      </c>
      <c r="B68" s="140" t="s">
        <v>188</v>
      </c>
      <c r="C68" s="141" t="s">
        <v>189</v>
      </c>
      <c r="D68" s="142"/>
      <c r="E68" s="143"/>
      <c r="F68" s="143"/>
      <c r="G68" s="144"/>
      <c r="H68" s="145"/>
      <c r="I68" s="145"/>
      <c r="J68" s="145"/>
      <c r="K68" s="145"/>
      <c r="Q68" s="146">
        <v>1</v>
      </c>
    </row>
    <row r="69" spans="1:59" ht="26.4">
      <c r="A69" s="147">
        <v>50</v>
      </c>
      <c r="B69" s="148" t="s">
        <v>190</v>
      </c>
      <c r="C69" s="149" t="s">
        <v>191</v>
      </c>
      <c r="D69" s="150" t="s">
        <v>76</v>
      </c>
      <c r="E69" s="151">
        <v>0.4</v>
      </c>
      <c r="F69" s="151">
        <v>0</v>
      </c>
      <c r="G69" s="152">
        <f>E69*F69</f>
        <v>0</v>
      </c>
      <c r="H69" s="153">
        <v>1.54711</v>
      </c>
      <c r="I69" s="153">
        <f>E69*H69</f>
        <v>0.61884400000000006</v>
      </c>
      <c r="J69" s="153">
        <v>0</v>
      </c>
      <c r="K69" s="153">
        <f>E69*J69</f>
        <v>0</v>
      </c>
      <c r="Q69" s="146">
        <v>2</v>
      </c>
      <c r="AA69" s="122">
        <v>12</v>
      </c>
      <c r="AB69" s="122">
        <v>0</v>
      </c>
      <c r="AC69" s="122">
        <v>50</v>
      </c>
      <c r="BB69" s="122">
        <v>1</v>
      </c>
      <c r="BC69" s="122">
        <f>IF(BB69=1,G69,0)</f>
        <v>0</v>
      </c>
      <c r="BD69" s="122">
        <f>IF(BB69=2,G69,0)</f>
        <v>0</v>
      </c>
      <c r="BE69" s="122">
        <f>IF(BB69=3,G69,0)</f>
        <v>0</v>
      </c>
      <c r="BF69" s="122">
        <f>IF(BB69=4,G69,0)</f>
        <v>0</v>
      </c>
      <c r="BG69" s="122">
        <f>IF(BB69=5,G69,0)</f>
        <v>0</v>
      </c>
    </row>
    <row r="70" spans="1:59">
      <c r="A70" s="154"/>
      <c r="B70" s="155" t="s">
        <v>72</v>
      </c>
      <c r="C70" s="156" t="str">
        <f>CONCATENATE(B68," ",C68)</f>
        <v>8 Trubní vedení</v>
      </c>
      <c r="D70" s="154"/>
      <c r="E70" s="157"/>
      <c r="F70" s="157"/>
      <c r="G70" s="158">
        <f>SUM(G68:G69)</f>
        <v>0</v>
      </c>
      <c r="H70" s="159"/>
      <c r="I70" s="160">
        <f>SUM(I68:I69)</f>
        <v>0.61884400000000006</v>
      </c>
      <c r="J70" s="159"/>
      <c r="K70" s="160">
        <f>SUM(K68:K69)</f>
        <v>0</v>
      </c>
      <c r="Q70" s="146">
        <v>4</v>
      </c>
      <c r="BC70" s="161">
        <f>SUM(BC68:BC69)</f>
        <v>0</v>
      </c>
      <c r="BD70" s="161">
        <f>SUM(BD68:BD69)</f>
        <v>0</v>
      </c>
      <c r="BE70" s="161">
        <f>SUM(BE68:BE69)</f>
        <v>0</v>
      </c>
      <c r="BF70" s="161">
        <f>SUM(BF68:BF69)</f>
        <v>0</v>
      </c>
      <c r="BG70" s="161">
        <f>SUM(BG68:BG69)</f>
        <v>0</v>
      </c>
    </row>
    <row r="71" spans="1:59">
      <c r="A71" s="139" t="s">
        <v>69</v>
      </c>
      <c r="B71" s="140" t="s">
        <v>192</v>
      </c>
      <c r="C71" s="141" t="s">
        <v>193</v>
      </c>
      <c r="D71" s="142"/>
      <c r="E71" s="143"/>
      <c r="F71" s="143"/>
      <c r="G71" s="144"/>
      <c r="H71" s="145"/>
      <c r="I71" s="145"/>
      <c r="J71" s="145"/>
      <c r="K71" s="145"/>
      <c r="Q71" s="146">
        <v>1</v>
      </c>
    </row>
    <row r="72" spans="1:59" ht="26.4">
      <c r="A72" s="147">
        <v>51</v>
      </c>
      <c r="B72" s="148" t="s">
        <v>194</v>
      </c>
      <c r="C72" s="149" t="s">
        <v>195</v>
      </c>
      <c r="D72" s="150" t="s">
        <v>95</v>
      </c>
      <c r="E72" s="151">
        <v>10</v>
      </c>
      <c r="F72" s="151">
        <v>0</v>
      </c>
      <c r="G72" s="152">
        <f>E72*F72</f>
        <v>0</v>
      </c>
      <c r="H72" s="153">
        <v>0.17732999999999999</v>
      </c>
      <c r="I72" s="153">
        <f>E72*H72</f>
        <v>1.7732999999999999</v>
      </c>
      <c r="J72" s="153">
        <v>0</v>
      </c>
      <c r="K72" s="153">
        <f>E72*J72</f>
        <v>0</v>
      </c>
      <c r="Q72" s="146">
        <v>2</v>
      </c>
      <c r="AA72" s="122">
        <v>12</v>
      </c>
      <c r="AB72" s="122">
        <v>0</v>
      </c>
      <c r="AC72" s="122">
        <v>51</v>
      </c>
      <c r="BB72" s="122">
        <v>1</v>
      </c>
      <c r="BC72" s="122">
        <f>IF(BB72=1,G72,0)</f>
        <v>0</v>
      </c>
      <c r="BD72" s="122">
        <f>IF(BB72=2,G72,0)</f>
        <v>0</v>
      </c>
      <c r="BE72" s="122">
        <f>IF(BB72=3,G72,0)</f>
        <v>0</v>
      </c>
      <c r="BF72" s="122">
        <f>IF(BB72=4,G72,0)</f>
        <v>0</v>
      </c>
      <c r="BG72" s="122">
        <f>IF(BB72=5,G72,0)</f>
        <v>0</v>
      </c>
    </row>
    <row r="73" spans="1:59" ht="26.4">
      <c r="A73" s="147">
        <v>52</v>
      </c>
      <c r="B73" s="148" t="s">
        <v>196</v>
      </c>
      <c r="C73" s="149" t="s">
        <v>197</v>
      </c>
      <c r="D73" s="150" t="s">
        <v>82</v>
      </c>
      <c r="E73" s="151">
        <v>0.6</v>
      </c>
      <c r="F73" s="151">
        <v>0</v>
      </c>
      <c r="G73" s="152">
        <f>E73*F73</f>
        <v>0</v>
      </c>
      <c r="H73" s="153">
        <v>1</v>
      </c>
      <c r="I73" s="153">
        <f>E73*H73</f>
        <v>0.6</v>
      </c>
      <c r="J73" s="153">
        <v>0</v>
      </c>
      <c r="K73" s="153">
        <f>E73*J73</f>
        <v>0</v>
      </c>
      <c r="Q73" s="146">
        <v>2</v>
      </c>
      <c r="AA73" s="122">
        <v>12</v>
      </c>
      <c r="AB73" s="122">
        <v>1</v>
      </c>
      <c r="AC73" s="122">
        <v>52</v>
      </c>
      <c r="BB73" s="122">
        <v>1</v>
      </c>
      <c r="BC73" s="122">
        <f>IF(BB73=1,G73,0)</f>
        <v>0</v>
      </c>
      <c r="BD73" s="122">
        <f>IF(BB73=2,G73,0)</f>
        <v>0</v>
      </c>
      <c r="BE73" s="122">
        <f>IF(BB73=3,G73,0)</f>
        <v>0</v>
      </c>
      <c r="BF73" s="122">
        <f>IF(BB73=4,G73,0)</f>
        <v>0</v>
      </c>
      <c r="BG73" s="122">
        <f>IF(BB73=5,G73,0)</f>
        <v>0</v>
      </c>
    </row>
    <row r="74" spans="1:59" ht="26.4">
      <c r="A74" s="147">
        <v>53</v>
      </c>
      <c r="B74" s="148" t="s">
        <v>198</v>
      </c>
      <c r="C74" s="149" t="s">
        <v>199</v>
      </c>
      <c r="D74" s="150" t="s">
        <v>95</v>
      </c>
      <c r="E74" s="151">
        <v>10</v>
      </c>
      <c r="F74" s="151">
        <v>0</v>
      </c>
      <c r="G74" s="152">
        <f>E74*F74</f>
        <v>0</v>
      </c>
      <c r="H74" s="153">
        <v>0.105</v>
      </c>
      <c r="I74" s="153">
        <f>E74*H74</f>
        <v>1.05</v>
      </c>
      <c r="J74" s="153">
        <v>0</v>
      </c>
      <c r="K74" s="153">
        <f>E74*J74</f>
        <v>0</v>
      </c>
      <c r="Q74" s="146">
        <v>2</v>
      </c>
      <c r="AA74" s="122">
        <v>12</v>
      </c>
      <c r="AB74" s="122">
        <v>1</v>
      </c>
      <c r="AC74" s="122">
        <v>53</v>
      </c>
      <c r="BB74" s="122">
        <v>1</v>
      </c>
      <c r="BC74" s="122">
        <f>IF(BB74=1,G74,0)</f>
        <v>0</v>
      </c>
      <c r="BD74" s="122">
        <f>IF(BB74=2,G74,0)</f>
        <v>0</v>
      </c>
      <c r="BE74" s="122">
        <f>IF(BB74=3,G74,0)</f>
        <v>0</v>
      </c>
      <c r="BF74" s="122">
        <f>IF(BB74=4,G74,0)</f>
        <v>0</v>
      </c>
      <c r="BG74" s="122">
        <f>IF(BB74=5,G74,0)</f>
        <v>0</v>
      </c>
    </row>
    <row r="75" spans="1:59">
      <c r="A75" s="147">
        <v>54</v>
      </c>
      <c r="B75" s="148" t="s">
        <v>200</v>
      </c>
      <c r="C75" s="149" t="s">
        <v>201</v>
      </c>
      <c r="D75" s="150" t="s">
        <v>95</v>
      </c>
      <c r="E75" s="151">
        <v>4.5</v>
      </c>
      <c r="F75" s="151">
        <v>0</v>
      </c>
      <c r="G75" s="152">
        <f>E75*F75</f>
        <v>0</v>
      </c>
      <c r="H75" s="153">
        <v>0.10598</v>
      </c>
      <c r="I75" s="153">
        <f>E75*H75</f>
        <v>0.47691</v>
      </c>
      <c r="J75" s="153">
        <v>0</v>
      </c>
      <c r="K75" s="153">
        <f>E75*J75</f>
        <v>0</v>
      </c>
      <c r="Q75" s="146">
        <v>2</v>
      </c>
      <c r="AA75" s="122">
        <v>12</v>
      </c>
      <c r="AB75" s="122">
        <v>0</v>
      </c>
      <c r="AC75" s="122">
        <v>54</v>
      </c>
      <c r="BB75" s="122">
        <v>1</v>
      </c>
      <c r="BC75" s="122">
        <f>IF(BB75=1,G75,0)</f>
        <v>0</v>
      </c>
      <c r="BD75" s="122">
        <f>IF(BB75=2,G75,0)</f>
        <v>0</v>
      </c>
      <c r="BE75" s="122">
        <f>IF(BB75=3,G75,0)</f>
        <v>0</v>
      </c>
      <c r="BF75" s="122">
        <f>IF(BB75=4,G75,0)</f>
        <v>0</v>
      </c>
      <c r="BG75" s="122">
        <f>IF(BB75=5,G75,0)</f>
        <v>0</v>
      </c>
    </row>
    <row r="76" spans="1:59">
      <c r="A76" s="147">
        <v>55</v>
      </c>
      <c r="B76" s="148" t="s">
        <v>202</v>
      </c>
      <c r="C76" s="149" t="s">
        <v>203</v>
      </c>
      <c r="D76" s="150" t="s">
        <v>116</v>
      </c>
      <c r="E76" s="151">
        <v>5</v>
      </c>
      <c r="F76" s="151">
        <v>0</v>
      </c>
      <c r="G76" s="152">
        <f>E76*F76</f>
        <v>0</v>
      </c>
      <c r="H76" s="153">
        <v>0.03</v>
      </c>
      <c r="I76" s="153">
        <f>E76*H76</f>
        <v>0.15</v>
      </c>
      <c r="J76" s="153">
        <v>0</v>
      </c>
      <c r="K76" s="153">
        <f>E76*J76</f>
        <v>0</v>
      </c>
      <c r="Q76" s="146">
        <v>2</v>
      </c>
      <c r="AA76" s="122">
        <v>12</v>
      </c>
      <c r="AB76" s="122">
        <v>1</v>
      </c>
      <c r="AC76" s="122">
        <v>55</v>
      </c>
      <c r="BB76" s="122">
        <v>1</v>
      </c>
      <c r="BC76" s="122">
        <f>IF(BB76=1,G76,0)</f>
        <v>0</v>
      </c>
      <c r="BD76" s="122">
        <f>IF(BB76=2,G76,0)</f>
        <v>0</v>
      </c>
      <c r="BE76" s="122">
        <f>IF(BB76=3,G76,0)</f>
        <v>0</v>
      </c>
      <c r="BF76" s="122">
        <f>IF(BB76=4,G76,0)</f>
        <v>0</v>
      </c>
      <c r="BG76" s="122">
        <f>IF(BB76=5,G76,0)</f>
        <v>0</v>
      </c>
    </row>
    <row r="77" spans="1:59">
      <c r="A77" s="154"/>
      <c r="B77" s="155" t="s">
        <v>72</v>
      </c>
      <c r="C77" s="156" t="str">
        <f>CONCATENATE(B71," ",C71)</f>
        <v>91 Doplňující práce na komunikaci</v>
      </c>
      <c r="D77" s="154"/>
      <c r="E77" s="157"/>
      <c r="F77" s="157"/>
      <c r="G77" s="158">
        <f>SUM(G71:G76)</f>
        <v>0</v>
      </c>
      <c r="H77" s="159"/>
      <c r="I77" s="160">
        <f>SUM(I71:I76)</f>
        <v>4.0502100000000008</v>
      </c>
      <c r="J77" s="159"/>
      <c r="K77" s="160">
        <f>SUM(K71:K76)</f>
        <v>0</v>
      </c>
      <c r="Q77" s="146">
        <v>4</v>
      </c>
      <c r="BC77" s="161">
        <f>SUM(BC71:BC76)</f>
        <v>0</v>
      </c>
      <c r="BD77" s="161">
        <f>SUM(BD71:BD76)</f>
        <v>0</v>
      </c>
      <c r="BE77" s="161">
        <f>SUM(BE71:BE76)</f>
        <v>0</v>
      </c>
      <c r="BF77" s="161">
        <f>SUM(BF71:BF76)</f>
        <v>0</v>
      </c>
      <c r="BG77" s="161">
        <f>SUM(BG71:BG76)</f>
        <v>0</v>
      </c>
    </row>
    <row r="78" spans="1:59">
      <c r="A78" s="139" t="s">
        <v>69</v>
      </c>
      <c r="B78" s="140" t="s">
        <v>204</v>
      </c>
      <c r="C78" s="141" t="s">
        <v>205</v>
      </c>
      <c r="D78" s="142"/>
      <c r="E78" s="143"/>
      <c r="F78" s="143"/>
      <c r="G78" s="144"/>
      <c r="H78" s="145"/>
      <c r="I78" s="145"/>
      <c r="J78" s="145"/>
      <c r="K78" s="145"/>
      <c r="Q78" s="146">
        <v>1</v>
      </c>
    </row>
    <row r="79" spans="1:59">
      <c r="A79" s="147">
        <v>56</v>
      </c>
      <c r="B79" s="148" t="s">
        <v>206</v>
      </c>
      <c r="C79" s="149" t="s">
        <v>207</v>
      </c>
      <c r="D79" s="150" t="s">
        <v>82</v>
      </c>
      <c r="E79" s="151">
        <v>18</v>
      </c>
      <c r="F79" s="151">
        <v>0</v>
      </c>
      <c r="G79" s="152">
        <f t="shared" ref="G79:G91" si="16">E79*F79</f>
        <v>0</v>
      </c>
      <c r="H79" s="153">
        <v>0</v>
      </c>
      <c r="I79" s="153">
        <f t="shared" ref="I79:I91" si="17">E79*H79</f>
        <v>0</v>
      </c>
      <c r="J79" s="153">
        <v>0</v>
      </c>
      <c r="K79" s="153">
        <f t="shared" ref="K79:K91" si="18">E79*J79</f>
        <v>0</v>
      </c>
      <c r="Q79" s="146">
        <v>2</v>
      </c>
      <c r="AA79" s="122">
        <v>12</v>
      </c>
      <c r="AB79" s="122">
        <v>0</v>
      </c>
      <c r="AC79" s="122">
        <v>56</v>
      </c>
      <c r="BB79" s="122">
        <v>1</v>
      </c>
      <c r="BC79" s="122">
        <f t="shared" ref="BC79:BC91" si="19">IF(BB79=1,G79,0)</f>
        <v>0</v>
      </c>
      <c r="BD79" s="122">
        <f t="shared" ref="BD79:BD91" si="20">IF(BB79=2,G79,0)</f>
        <v>0</v>
      </c>
      <c r="BE79" s="122">
        <f t="shared" ref="BE79:BE91" si="21">IF(BB79=3,G79,0)</f>
        <v>0</v>
      </c>
      <c r="BF79" s="122">
        <f t="shared" ref="BF79:BF91" si="22">IF(BB79=4,G79,0)</f>
        <v>0</v>
      </c>
      <c r="BG79" s="122">
        <f t="shared" ref="BG79:BG91" si="23">IF(BB79=5,G79,0)</f>
        <v>0</v>
      </c>
    </row>
    <row r="80" spans="1:59" ht="26.4">
      <c r="A80" s="147">
        <v>57</v>
      </c>
      <c r="B80" s="148" t="s">
        <v>208</v>
      </c>
      <c r="C80" s="149" t="s">
        <v>209</v>
      </c>
      <c r="D80" s="150" t="s">
        <v>82</v>
      </c>
      <c r="E80" s="151">
        <v>342</v>
      </c>
      <c r="F80" s="151">
        <v>0</v>
      </c>
      <c r="G80" s="152">
        <f t="shared" si="16"/>
        <v>0</v>
      </c>
      <c r="H80" s="153">
        <v>0</v>
      </c>
      <c r="I80" s="153">
        <f t="shared" si="17"/>
        <v>0</v>
      </c>
      <c r="J80" s="153">
        <v>0</v>
      </c>
      <c r="K80" s="153">
        <f t="shared" si="18"/>
        <v>0</v>
      </c>
      <c r="Q80" s="146">
        <v>2</v>
      </c>
      <c r="AA80" s="122">
        <v>12</v>
      </c>
      <c r="AB80" s="122">
        <v>0</v>
      </c>
      <c r="AC80" s="122">
        <v>57</v>
      </c>
      <c r="BB80" s="122">
        <v>1</v>
      </c>
      <c r="BC80" s="122">
        <f t="shared" si="19"/>
        <v>0</v>
      </c>
      <c r="BD80" s="122">
        <f t="shared" si="20"/>
        <v>0</v>
      </c>
      <c r="BE80" s="122">
        <f t="shared" si="21"/>
        <v>0</v>
      </c>
      <c r="BF80" s="122">
        <f t="shared" si="22"/>
        <v>0</v>
      </c>
      <c r="BG80" s="122">
        <f t="shared" si="23"/>
        <v>0</v>
      </c>
    </row>
    <row r="81" spans="1:59">
      <c r="A81" s="147">
        <v>58</v>
      </c>
      <c r="B81" s="148" t="s">
        <v>210</v>
      </c>
      <c r="C81" s="149" t="s">
        <v>211</v>
      </c>
      <c r="D81" s="150" t="s">
        <v>82</v>
      </c>
      <c r="E81" s="151">
        <v>18</v>
      </c>
      <c r="F81" s="151">
        <v>0</v>
      </c>
      <c r="G81" s="152">
        <f t="shared" si="16"/>
        <v>0</v>
      </c>
      <c r="H81" s="153">
        <v>0</v>
      </c>
      <c r="I81" s="153">
        <f t="shared" si="17"/>
        <v>0</v>
      </c>
      <c r="J81" s="153">
        <v>0</v>
      </c>
      <c r="K81" s="153">
        <f t="shared" si="18"/>
        <v>0</v>
      </c>
      <c r="Q81" s="146">
        <v>2</v>
      </c>
      <c r="AA81" s="122">
        <v>12</v>
      </c>
      <c r="AB81" s="122">
        <v>0</v>
      </c>
      <c r="AC81" s="122">
        <v>58</v>
      </c>
      <c r="BB81" s="122">
        <v>1</v>
      </c>
      <c r="BC81" s="122">
        <f t="shared" si="19"/>
        <v>0</v>
      </c>
      <c r="BD81" s="122">
        <f t="shared" si="20"/>
        <v>0</v>
      </c>
      <c r="BE81" s="122">
        <f t="shared" si="21"/>
        <v>0</v>
      </c>
      <c r="BF81" s="122">
        <f t="shared" si="22"/>
        <v>0</v>
      </c>
      <c r="BG81" s="122">
        <f t="shared" si="23"/>
        <v>0</v>
      </c>
    </row>
    <row r="82" spans="1:59">
      <c r="A82" s="147">
        <v>59</v>
      </c>
      <c r="B82" s="148" t="s">
        <v>212</v>
      </c>
      <c r="C82" s="149" t="s">
        <v>213</v>
      </c>
      <c r="D82" s="150" t="s">
        <v>82</v>
      </c>
      <c r="E82" s="151">
        <v>18</v>
      </c>
      <c r="F82" s="151">
        <v>0</v>
      </c>
      <c r="G82" s="152">
        <f t="shared" si="16"/>
        <v>0</v>
      </c>
      <c r="H82" s="153">
        <v>0</v>
      </c>
      <c r="I82" s="153">
        <f t="shared" si="17"/>
        <v>0</v>
      </c>
      <c r="J82" s="153">
        <v>0</v>
      </c>
      <c r="K82" s="153">
        <f t="shared" si="18"/>
        <v>0</v>
      </c>
      <c r="Q82" s="146">
        <v>2</v>
      </c>
      <c r="AA82" s="122">
        <v>12</v>
      </c>
      <c r="AB82" s="122">
        <v>0</v>
      </c>
      <c r="AC82" s="122">
        <v>59</v>
      </c>
      <c r="BB82" s="122">
        <v>1</v>
      </c>
      <c r="BC82" s="122">
        <f t="shared" si="19"/>
        <v>0</v>
      </c>
      <c r="BD82" s="122">
        <f t="shared" si="20"/>
        <v>0</v>
      </c>
      <c r="BE82" s="122">
        <f t="shared" si="21"/>
        <v>0</v>
      </c>
      <c r="BF82" s="122">
        <f t="shared" si="22"/>
        <v>0</v>
      </c>
      <c r="BG82" s="122">
        <f t="shared" si="23"/>
        <v>0</v>
      </c>
    </row>
    <row r="83" spans="1:59">
      <c r="A83" s="147">
        <v>60</v>
      </c>
      <c r="B83" s="148" t="s">
        <v>214</v>
      </c>
      <c r="C83" s="149" t="s">
        <v>215</v>
      </c>
      <c r="D83" s="150" t="s">
        <v>76</v>
      </c>
      <c r="E83" s="151">
        <v>1.4</v>
      </c>
      <c r="F83" s="151">
        <v>0</v>
      </c>
      <c r="G83" s="152">
        <f t="shared" si="16"/>
        <v>0</v>
      </c>
      <c r="H83" s="153">
        <v>2E-3</v>
      </c>
      <c r="I83" s="153">
        <f t="shared" si="17"/>
        <v>2.8E-3</v>
      </c>
      <c r="J83" s="153">
        <v>-2.2000000000000002</v>
      </c>
      <c r="K83" s="153">
        <f t="shared" si="18"/>
        <v>-3.08</v>
      </c>
      <c r="Q83" s="146">
        <v>2</v>
      </c>
      <c r="AA83" s="122">
        <v>12</v>
      </c>
      <c r="AB83" s="122">
        <v>0</v>
      </c>
      <c r="AC83" s="122">
        <v>60</v>
      </c>
      <c r="BB83" s="122">
        <v>1</v>
      </c>
      <c r="BC83" s="122">
        <f t="shared" si="19"/>
        <v>0</v>
      </c>
      <c r="BD83" s="122">
        <f t="shared" si="20"/>
        <v>0</v>
      </c>
      <c r="BE83" s="122">
        <f t="shared" si="21"/>
        <v>0</v>
      </c>
      <c r="BF83" s="122">
        <f t="shared" si="22"/>
        <v>0</v>
      </c>
      <c r="BG83" s="122">
        <f t="shared" si="23"/>
        <v>0</v>
      </c>
    </row>
    <row r="84" spans="1:59" ht="26.4">
      <c r="A84" s="147">
        <v>61</v>
      </c>
      <c r="B84" s="148" t="s">
        <v>216</v>
      </c>
      <c r="C84" s="149" t="s">
        <v>217</v>
      </c>
      <c r="D84" s="150" t="s">
        <v>95</v>
      </c>
      <c r="E84" s="151">
        <v>50.4</v>
      </c>
      <c r="F84" s="151">
        <v>0</v>
      </c>
      <c r="G84" s="152">
        <f t="shared" si="16"/>
        <v>0</v>
      </c>
      <c r="H84" s="153">
        <v>0</v>
      </c>
      <c r="I84" s="153">
        <f t="shared" si="17"/>
        <v>0</v>
      </c>
      <c r="J84" s="153">
        <v>-0.37</v>
      </c>
      <c r="K84" s="153">
        <f t="shared" si="18"/>
        <v>-18.648</v>
      </c>
      <c r="Q84" s="146">
        <v>2</v>
      </c>
      <c r="AA84" s="122">
        <v>12</v>
      </c>
      <c r="AB84" s="122">
        <v>0</v>
      </c>
      <c r="AC84" s="122">
        <v>61</v>
      </c>
      <c r="BB84" s="122">
        <v>1</v>
      </c>
      <c r="BC84" s="122">
        <f t="shared" si="19"/>
        <v>0</v>
      </c>
      <c r="BD84" s="122">
        <f t="shared" si="20"/>
        <v>0</v>
      </c>
      <c r="BE84" s="122">
        <f t="shared" si="21"/>
        <v>0</v>
      </c>
      <c r="BF84" s="122">
        <f t="shared" si="22"/>
        <v>0</v>
      </c>
      <c r="BG84" s="122">
        <f t="shared" si="23"/>
        <v>0</v>
      </c>
    </row>
    <row r="85" spans="1:59" ht="26.4">
      <c r="A85" s="147">
        <v>62</v>
      </c>
      <c r="B85" s="148" t="s">
        <v>218</v>
      </c>
      <c r="C85" s="149" t="s">
        <v>219</v>
      </c>
      <c r="D85" s="150" t="s">
        <v>76</v>
      </c>
      <c r="E85" s="151">
        <v>0.68400000000000005</v>
      </c>
      <c r="F85" s="151">
        <v>0</v>
      </c>
      <c r="G85" s="152">
        <f t="shared" si="16"/>
        <v>0</v>
      </c>
      <c r="H85" s="153">
        <v>0</v>
      </c>
      <c r="I85" s="153">
        <f t="shared" si="17"/>
        <v>0</v>
      </c>
      <c r="J85" s="153">
        <v>-2</v>
      </c>
      <c r="K85" s="153">
        <f t="shared" si="18"/>
        <v>-1.3680000000000001</v>
      </c>
      <c r="Q85" s="146">
        <v>2</v>
      </c>
      <c r="AA85" s="122">
        <v>12</v>
      </c>
      <c r="AB85" s="122">
        <v>0</v>
      </c>
      <c r="AC85" s="122">
        <v>62</v>
      </c>
      <c r="BB85" s="122">
        <v>1</v>
      </c>
      <c r="BC85" s="122">
        <f t="shared" si="19"/>
        <v>0</v>
      </c>
      <c r="BD85" s="122">
        <f t="shared" si="20"/>
        <v>0</v>
      </c>
      <c r="BE85" s="122">
        <f t="shared" si="21"/>
        <v>0</v>
      </c>
      <c r="BF85" s="122">
        <f t="shared" si="22"/>
        <v>0</v>
      </c>
      <c r="BG85" s="122">
        <f t="shared" si="23"/>
        <v>0</v>
      </c>
    </row>
    <row r="86" spans="1:59" ht="26.4">
      <c r="A86" s="147">
        <v>63</v>
      </c>
      <c r="B86" s="148" t="s">
        <v>206</v>
      </c>
      <c r="C86" s="149" t="s">
        <v>220</v>
      </c>
      <c r="D86" s="150" t="s">
        <v>82</v>
      </c>
      <c r="E86" s="151">
        <v>0.99</v>
      </c>
      <c r="F86" s="151">
        <v>0</v>
      </c>
      <c r="G86" s="152">
        <f t="shared" si="16"/>
        <v>0</v>
      </c>
      <c r="H86" s="153">
        <v>0</v>
      </c>
      <c r="I86" s="153">
        <f t="shared" si="17"/>
        <v>0</v>
      </c>
      <c r="J86" s="153">
        <v>0</v>
      </c>
      <c r="K86" s="153">
        <f t="shared" si="18"/>
        <v>0</v>
      </c>
      <c r="Q86" s="146">
        <v>2</v>
      </c>
      <c r="AA86" s="122">
        <v>12</v>
      </c>
      <c r="AB86" s="122">
        <v>0</v>
      </c>
      <c r="AC86" s="122">
        <v>63</v>
      </c>
      <c r="BB86" s="122">
        <v>1</v>
      </c>
      <c r="BC86" s="122">
        <f t="shared" si="19"/>
        <v>0</v>
      </c>
      <c r="BD86" s="122">
        <f t="shared" si="20"/>
        <v>0</v>
      </c>
      <c r="BE86" s="122">
        <f t="shared" si="21"/>
        <v>0</v>
      </c>
      <c r="BF86" s="122">
        <f t="shared" si="22"/>
        <v>0</v>
      </c>
      <c r="BG86" s="122">
        <f t="shared" si="23"/>
        <v>0</v>
      </c>
    </row>
    <row r="87" spans="1:59" ht="26.4">
      <c r="A87" s="147">
        <v>64</v>
      </c>
      <c r="B87" s="148" t="s">
        <v>221</v>
      </c>
      <c r="C87" s="149" t="s">
        <v>222</v>
      </c>
      <c r="D87" s="150" t="s">
        <v>82</v>
      </c>
      <c r="E87" s="151">
        <v>5</v>
      </c>
      <c r="F87" s="151">
        <v>0</v>
      </c>
      <c r="G87" s="152">
        <f t="shared" si="16"/>
        <v>0</v>
      </c>
      <c r="H87" s="153">
        <v>0</v>
      </c>
      <c r="I87" s="153">
        <f t="shared" si="17"/>
        <v>0</v>
      </c>
      <c r="J87" s="153">
        <v>0</v>
      </c>
      <c r="K87" s="153">
        <f t="shared" si="18"/>
        <v>0</v>
      </c>
      <c r="Q87" s="146">
        <v>2</v>
      </c>
      <c r="AA87" s="122">
        <v>12</v>
      </c>
      <c r="AB87" s="122">
        <v>0</v>
      </c>
      <c r="AC87" s="122">
        <v>64</v>
      </c>
      <c r="BB87" s="122">
        <v>1</v>
      </c>
      <c r="BC87" s="122">
        <f t="shared" si="19"/>
        <v>0</v>
      </c>
      <c r="BD87" s="122">
        <f t="shared" si="20"/>
        <v>0</v>
      </c>
      <c r="BE87" s="122">
        <f t="shared" si="21"/>
        <v>0</v>
      </c>
      <c r="BF87" s="122">
        <f t="shared" si="22"/>
        <v>0</v>
      </c>
      <c r="BG87" s="122">
        <f t="shared" si="23"/>
        <v>0</v>
      </c>
    </row>
    <row r="88" spans="1:59">
      <c r="A88" s="147">
        <v>65</v>
      </c>
      <c r="B88" s="148" t="s">
        <v>80</v>
      </c>
      <c r="C88" s="149" t="s">
        <v>223</v>
      </c>
      <c r="D88" s="150" t="s">
        <v>172</v>
      </c>
      <c r="E88" s="151">
        <v>-994</v>
      </c>
      <c r="F88" s="151">
        <v>0</v>
      </c>
      <c r="G88" s="152">
        <f t="shared" si="16"/>
        <v>0</v>
      </c>
      <c r="H88" s="153">
        <v>0</v>
      </c>
      <c r="I88" s="153">
        <f t="shared" si="17"/>
        <v>0</v>
      </c>
      <c r="J88" s="153">
        <v>0</v>
      </c>
      <c r="K88" s="153">
        <f t="shared" si="18"/>
        <v>0</v>
      </c>
      <c r="Q88" s="146">
        <v>2</v>
      </c>
      <c r="AA88" s="122">
        <v>12</v>
      </c>
      <c r="AB88" s="122">
        <v>0</v>
      </c>
      <c r="AC88" s="122">
        <v>65</v>
      </c>
      <c r="BB88" s="122">
        <v>1</v>
      </c>
      <c r="BC88" s="122">
        <f t="shared" si="19"/>
        <v>0</v>
      </c>
      <c r="BD88" s="122">
        <f t="shared" si="20"/>
        <v>0</v>
      </c>
      <c r="BE88" s="122">
        <f t="shared" si="21"/>
        <v>0</v>
      </c>
      <c r="BF88" s="122">
        <f t="shared" si="22"/>
        <v>0</v>
      </c>
      <c r="BG88" s="122">
        <f t="shared" si="23"/>
        <v>0</v>
      </c>
    </row>
    <row r="89" spans="1:59" ht="26.4">
      <c r="A89" s="147">
        <v>66</v>
      </c>
      <c r="B89" s="148" t="s">
        <v>224</v>
      </c>
      <c r="C89" s="149" t="s">
        <v>225</v>
      </c>
      <c r="D89" s="150" t="s">
        <v>95</v>
      </c>
      <c r="E89" s="151">
        <v>170</v>
      </c>
      <c r="F89" s="151">
        <v>0</v>
      </c>
      <c r="G89" s="152">
        <f t="shared" si="16"/>
        <v>0</v>
      </c>
      <c r="H89" s="153">
        <v>2.0000000000000002E-5</v>
      </c>
      <c r="I89" s="153">
        <f t="shared" si="17"/>
        <v>3.4000000000000002E-3</v>
      </c>
      <c r="J89" s="153">
        <v>-3.5000000000000003E-2</v>
      </c>
      <c r="K89" s="153">
        <f t="shared" si="18"/>
        <v>-5.95</v>
      </c>
      <c r="Q89" s="146">
        <v>2</v>
      </c>
      <c r="AA89" s="122">
        <v>12</v>
      </c>
      <c r="AB89" s="122">
        <v>0</v>
      </c>
      <c r="AC89" s="122">
        <v>66</v>
      </c>
      <c r="BB89" s="122">
        <v>1</v>
      </c>
      <c r="BC89" s="122">
        <f t="shared" si="19"/>
        <v>0</v>
      </c>
      <c r="BD89" s="122">
        <f t="shared" si="20"/>
        <v>0</v>
      </c>
      <c r="BE89" s="122">
        <f t="shared" si="21"/>
        <v>0</v>
      </c>
      <c r="BF89" s="122">
        <f t="shared" si="22"/>
        <v>0</v>
      </c>
      <c r="BG89" s="122">
        <f t="shared" si="23"/>
        <v>0</v>
      </c>
    </row>
    <row r="90" spans="1:59" ht="26.4">
      <c r="A90" s="147">
        <v>67</v>
      </c>
      <c r="B90" s="148" t="s">
        <v>226</v>
      </c>
      <c r="C90" s="149" t="s">
        <v>227</v>
      </c>
      <c r="D90" s="150" t="s">
        <v>92</v>
      </c>
      <c r="E90" s="151">
        <v>5.0999999999999996</v>
      </c>
      <c r="F90" s="151">
        <v>0</v>
      </c>
      <c r="G90" s="152">
        <f t="shared" si="16"/>
        <v>0</v>
      </c>
      <c r="H90" s="153">
        <v>0.42699999999999999</v>
      </c>
      <c r="I90" s="153">
        <f t="shared" si="17"/>
        <v>2.1776999999999997</v>
      </c>
      <c r="J90" s="153">
        <v>0</v>
      </c>
      <c r="K90" s="153">
        <f t="shared" si="18"/>
        <v>0</v>
      </c>
      <c r="Q90" s="146">
        <v>2</v>
      </c>
      <c r="AA90" s="122">
        <v>12</v>
      </c>
      <c r="AB90" s="122">
        <v>0</v>
      </c>
      <c r="AC90" s="122">
        <v>67</v>
      </c>
      <c r="BB90" s="122">
        <v>1</v>
      </c>
      <c r="BC90" s="122">
        <f t="shared" si="19"/>
        <v>0</v>
      </c>
      <c r="BD90" s="122">
        <f t="shared" si="20"/>
        <v>0</v>
      </c>
      <c r="BE90" s="122">
        <f t="shared" si="21"/>
        <v>0</v>
      </c>
      <c r="BF90" s="122">
        <f t="shared" si="22"/>
        <v>0</v>
      </c>
      <c r="BG90" s="122">
        <f t="shared" si="23"/>
        <v>0</v>
      </c>
    </row>
    <row r="91" spans="1:59">
      <c r="A91" s="147">
        <v>68</v>
      </c>
      <c r="B91" s="148" t="s">
        <v>228</v>
      </c>
      <c r="C91" s="149" t="s">
        <v>229</v>
      </c>
      <c r="D91" s="150" t="s">
        <v>116</v>
      </c>
      <c r="E91" s="151">
        <v>40</v>
      </c>
      <c r="F91" s="151">
        <v>0</v>
      </c>
      <c r="G91" s="152">
        <f t="shared" si="16"/>
        <v>0</v>
      </c>
      <c r="H91" s="153">
        <v>0</v>
      </c>
      <c r="I91" s="153">
        <f t="shared" si="17"/>
        <v>0</v>
      </c>
      <c r="J91" s="153">
        <v>0</v>
      </c>
      <c r="K91" s="153">
        <f t="shared" si="18"/>
        <v>0</v>
      </c>
      <c r="Q91" s="146">
        <v>2</v>
      </c>
      <c r="AA91" s="122">
        <v>12</v>
      </c>
      <c r="AB91" s="122">
        <v>0</v>
      </c>
      <c r="AC91" s="122">
        <v>68</v>
      </c>
      <c r="BB91" s="122">
        <v>1</v>
      </c>
      <c r="BC91" s="122">
        <f t="shared" si="19"/>
        <v>0</v>
      </c>
      <c r="BD91" s="122">
        <f t="shared" si="20"/>
        <v>0</v>
      </c>
      <c r="BE91" s="122">
        <f t="shared" si="21"/>
        <v>0</v>
      </c>
      <c r="BF91" s="122">
        <f t="shared" si="22"/>
        <v>0</v>
      </c>
      <c r="BG91" s="122">
        <f t="shared" si="23"/>
        <v>0</v>
      </c>
    </row>
    <row r="92" spans="1:59">
      <c r="A92" s="154"/>
      <c r="B92" s="155" t="s">
        <v>72</v>
      </c>
      <c r="C92" s="156" t="str">
        <f>CONCATENATE(B78," ",C78)</f>
        <v>96 Bourání konstrukcí</v>
      </c>
      <c r="D92" s="154"/>
      <c r="E92" s="157"/>
      <c r="F92" s="157"/>
      <c r="G92" s="158">
        <f>SUM(G78:G91)</f>
        <v>0</v>
      </c>
      <c r="H92" s="159"/>
      <c r="I92" s="160">
        <f>SUM(I78:I91)</f>
        <v>2.1839</v>
      </c>
      <c r="J92" s="159"/>
      <c r="K92" s="160">
        <f>SUM(K78:K91)</f>
        <v>-29.045999999999999</v>
      </c>
      <c r="Q92" s="146">
        <v>4</v>
      </c>
      <c r="BC92" s="161">
        <f>SUM(BC78:BC91)</f>
        <v>0</v>
      </c>
      <c r="BD92" s="161">
        <f>SUM(BD78:BD91)</f>
        <v>0</v>
      </c>
      <c r="BE92" s="161">
        <f>SUM(BE78:BE91)</f>
        <v>0</v>
      </c>
      <c r="BF92" s="161">
        <f>SUM(BF78:BF91)</f>
        <v>0</v>
      </c>
      <c r="BG92" s="161">
        <f>SUM(BG78:BG91)</f>
        <v>0</v>
      </c>
    </row>
    <row r="93" spans="1:59">
      <c r="A93" s="139" t="s">
        <v>69</v>
      </c>
      <c r="B93" s="140" t="s">
        <v>230</v>
      </c>
      <c r="C93" s="141" t="s">
        <v>231</v>
      </c>
      <c r="D93" s="142"/>
      <c r="E93" s="143"/>
      <c r="F93" s="143"/>
      <c r="G93" s="144"/>
      <c r="H93" s="145"/>
      <c r="I93" s="145"/>
      <c r="J93" s="145"/>
      <c r="K93" s="145"/>
      <c r="Q93" s="146">
        <v>1</v>
      </c>
    </row>
    <row r="94" spans="1:59">
      <c r="A94" s="147">
        <v>69</v>
      </c>
      <c r="B94" s="148" t="s">
        <v>232</v>
      </c>
      <c r="C94" s="149" t="s">
        <v>233</v>
      </c>
      <c r="D94" s="150" t="s">
        <v>82</v>
      </c>
      <c r="E94" s="151">
        <v>102.8</v>
      </c>
      <c r="F94" s="151">
        <v>0</v>
      </c>
      <c r="G94" s="152">
        <f>E94*F94</f>
        <v>0</v>
      </c>
      <c r="H94" s="153">
        <v>0</v>
      </c>
      <c r="I94" s="153">
        <f>E94*H94</f>
        <v>0</v>
      </c>
      <c r="J94" s="153">
        <v>0</v>
      </c>
      <c r="K94" s="153">
        <f>E94*J94</f>
        <v>0</v>
      </c>
      <c r="Q94" s="146">
        <v>2</v>
      </c>
      <c r="AA94" s="122">
        <v>12</v>
      </c>
      <c r="AB94" s="122">
        <v>0</v>
      </c>
      <c r="AC94" s="122">
        <v>69</v>
      </c>
      <c r="BB94" s="122">
        <v>1</v>
      </c>
      <c r="BC94" s="122">
        <f>IF(BB94=1,G94,0)</f>
        <v>0</v>
      </c>
      <c r="BD94" s="122">
        <f>IF(BB94=2,G94,0)</f>
        <v>0</v>
      </c>
      <c r="BE94" s="122">
        <f>IF(BB94=3,G94,0)</f>
        <v>0</v>
      </c>
      <c r="BF94" s="122">
        <f>IF(BB94=4,G94,0)</f>
        <v>0</v>
      </c>
      <c r="BG94" s="122">
        <f>IF(BB94=5,G94,0)</f>
        <v>0</v>
      </c>
    </row>
    <row r="95" spans="1:59">
      <c r="A95" s="154"/>
      <c r="B95" s="155" t="s">
        <v>72</v>
      </c>
      <c r="C95" s="156" t="str">
        <f>CONCATENATE(B93," ",C93)</f>
        <v>99 Staveništní přesun hmot</v>
      </c>
      <c r="D95" s="154"/>
      <c r="E95" s="157"/>
      <c r="F95" s="157"/>
      <c r="G95" s="158">
        <f>SUM(G93:G94)</f>
        <v>0</v>
      </c>
      <c r="H95" s="159"/>
      <c r="I95" s="160">
        <f>SUM(I93:I94)</f>
        <v>0</v>
      </c>
      <c r="J95" s="159"/>
      <c r="K95" s="160">
        <f>SUM(K93:K94)</f>
        <v>0</v>
      </c>
      <c r="Q95" s="146">
        <v>4</v>
      </c>
      <c r="BC95" s="161">
        <f>SUM(BC93:BC94)</f>
        <v>0</v>
      </c>
      <c r="BD95" s="161">
        <f>SUM(BD93:BD94)</f>
        <v>0</v>
      </c>
      <c r="BE95" s="161">
        <f>SUM(BE93:BE94)</f>
        <v>0</v>
      </c>
      <c r="BF95" s="161">
        <f>SUM(BF93:BF94)</f>
        <v>0</v>
      </c>
      <c r="BG95" s="161">
        <f>SUM(BG93:BG94)</f>
        <v>0</v>
      </c>
    </row>
    <row r="96" spans="1:59">
      <c r="A96" s="139" t="s">
        <v>69</v>
      </c>
      <c r="B96" s="140" t="s">
        <v>234</v>
      </c>
      <c r="C96" s="141" t="s">
        <v>235</v>
      </c>
      <c r="D96" s="142"/>
      <c r="E96" s="143"/>
      <c r="F96" s="143"/>
      <c r="G96" s="144"/>
      <c r="H96" s="145"/>
      <c r="I96" s="145"/>
      <c r="J96" s="145"/>
      <c r="K96" s="145"/>
      <c r="Q96" s="146">
        <v>1</v>
      </c>
    </row>
    <row r="97" spans="1:59" ht="26.4">
      <c r="A97" s="147">
        <v>70</v>
      </c>
      <c r="B97" s="148" t="s">
        <v>236</v>
      </c>
      <c r="C97" s="149" t="s">
        <v>237</v>
      </c>
      <c r="D97" s="150" t="s">
        <v>95</v>
      </c>
      <c r="E97" s="151">
        <v>47.5</v>
      </c>
      <c r="F97" s="151">
        <v>0</v>
      </c>
      <c r="G97" s="152">
        <f t="shared" ref="G97:G103" si="24">E97*F97</f>
        <v>0</v>
      </c>
      <c r="H97" s="153">
        <v>4.2000000000000003E-2</v>
      </c>
      <c r="I97" s="153">
        <f t="shared" ref="I97:I103" si="25">E97*H97</f>
        <v>1.9950000000000001</v>
      </c>
      <c r="J97" s="153">
        <v>0</v>
      </c>
      <c r="K97" s="153">
        <f t="shared" ref="K97:K103" si="26">E97*J97</f>
        <v>0</v>
      </c>
      <c r="Q97" s="146">
        <v>2</v>
      </c>
      <c r="AA97" s="122">
        <v>12</v>
      </c>
      <c r="AB97" s="122">
        <v>0</v>
      </c>
      <c r="AC97" s="122">
        <v>70</v>
      </c>
      <c r="BB97" s="122">
        <v>2</v>
      </c>
      <c r="BC97" s="122">
        <f t="shared" ref="BC97:BC103" si="27">IF(BB97=1,G97,0)</f>
        <v>0</v>
      </c>
      <c r="BD97" s="122">
        <f t="shared" ref="BD97:BD103" si="28">IF(BB97=2,G97,0)</f>
        <v>0</v>
      </c>
      <c r="BE97" s="122">
        <f t="shared" ref="BE97:BE103" si="29">IF(BB97=3,G97,0)</f>
        <v>0</v>
      </c>
      <c r="BF97" s="122">
        <f t="shared" ref="BF97:BF103" si="30">IF(BB97=4,G97,0)</f>
        <v>0</v>
      </c>
      <c r="BG97" s="122">
        <f t="shared" ref="BG97:BG103" si="31">IF(BB97=5,G97,0)</f>
        <v>0</v>
      </c>
    </row>
    <row r="98" spans="1:59" ht="26.4">
      <c r="A98" s="147">
        <v>71</v>
      </c>
      <c r="B98" s="148" t="s">
        <v>238</v>
      </c>
      <c r="C98" s="149" t="s">
        <v>239</v>
      </c>
      <c r="D98" s="150" t="s">
        <v>95</v>
      </c>
      <c r="E98" s="151">
        <v>47.5</v>
      </c>
      <c r="F98" s="151">
        <v>0</v>
      </c>
      <c r="G98" s="152">
        <f t="shared" si="24"/>
        <v>0</v>
      </c>
      <c r="H98" s="153">
        <v>0.12295</v>
      </c>
      <c r="I98" s="153">
        <f t="shared" si="25"/>
        <v>5.8401250000000005</v>
      </c>
      <c r="J98" s="153">
        <v>0</v>
      </c>
      <c r="K98" s="153">
        <f t="shared" si="26"/>
        <v>0</v>
      </c>
      <c r="Q98" s="146">
        <v>2</v>
      </c>
      <c r="AA98" s="122">
        <v>12</v>
      </c>
      <c r="AB98" s="122">
        <v>0</v>
      </c>
      <c r="AC98" s="122">
        <v>71</v>
      </c>
      <c r="BB98" s="122">
        <v>2</v>
      </c>
      <c r="BC98" s="122">
        <f t="shared" si="27"/>
        <v>0</v>
      </c>
      <c r="BD98" s="122">
        <f t="shared" si="28"/>
        <v>0</v>
      </c>
      <c r="BE98" s="122">
        <f t="shared" si="29"/>
        <v>0</v>
      </c>
      <c r="BF98" s="122">
        <f t="shared" si="30"/>
        <v>0</v>
      </c>
      <c r="BG98" s="122">
        <f t="shared" si="31"/>
        <v>0</v>
      </c>
    </row>
    <row r="99" spans="1:59" ht="26.4">
      <c r="A99" s="147">
        <v>72</v>
      </c>
      <c r="B99" s="148" t="s">
        <v>240</v>
      </c>
      <c r="C99" s="149" t="s">
        <v>241</v>
      </c>
      <c r="D99" s="150" t="s">
        <v>95</v>
      </c>
      <c r="E99" s="151">
        <v>80</v>
      </c>
      <c r="F99" s="151">
        <v>0</v>
      </c>
      <c r="G99" s="152">
        <f t="shared" si="24"/>
        <v>0</v>
      </c>
      <c r="H99" s="153">
        <v>3.0000000000000001E-3</v>
      </c>
      <c r="I99" s="153">
        <f t="shared" si="25"/>
        <v>0.24</v>
      </c>
      <c r="J99" s="153">
        <v>0</v>
      </c>
      <c r="K99" s="153">
        <f t="shared" si="26"/>
        <v>0</v>
      </c>
      <c r="Q99" s="146">
        <v>2</v>
      </c>
      <c r="AA99" s="122">
        <v>12</v>
      </c>
      <c r="AB99" s="122">
        <v>0</v>
      </c>
      <c r="AC99" s="122">
        <v>72</v>
      </c>
      <c r="BB99" s="122">
        <v>2</v>
      </c>
      <c r="BC99" s="122">
        <f t="shared" si="27"/>
        <v>0</v>
      </c>
      <c r="BD99" s="122">
        <f t="shared" si="28"/>
        <v>0</v>
      </c>
      <c r="BE99" s="122">
        <f t="shared" si="29"/>
        <v>0</v>
      </c>
      <c r="BF99" s="122">
        <f t="shared" si="30"/>
        <v>0</v>
      </c>
      <c r="BG99" s="122">
        <f t="shared" si="31"/>
        <v>0</v>
      </c>
    </row>
    <row r="100" spans="1:59" ht="26.4">
      <c r="A100" s="147">
        <v>73</v>
      </c>
      <c r="B100" s="148" t="s">
        <v>242</v>
      </c>
      <c r="C100" s="149" t="s">
        <v>243</v>
      </c>
      <c r="D100" s="150" t="s">
        <v>95</v>
      </c>
      <c r="E100" s="151">
        <v>80</v>
      </c>
      <c r="F100" s="151">
        <v>0</v>
      </c>
      <c r="G100" s="152">
        <f t="shared" si="24"/>
        <v>0</v>
      </c>
      <c r="H100" s="153">
        <v>2.3E-2</v>
      </c>
      <c r="I100" s="153">
        <f t="shared" si="25"/>
        <v>1.8399999999999999</v>
      </c>
      <c r="J100" s="153">
        <v>0</v>
      </c>
      <c r="K100" s="153">
        <f t="shared" si="26"/>
        <v>0</v>
      </c>
      <c r="Q100" s="146">
        <v>2</v>
      </c>
      <c r="AA100" s="122">
        <v>12</v>
      </c>
      <c r="AB100" s="122">
        <v>0</v>
      </c>
      <c r="AC100" s="122">
        <v>73</v>
      </c>
      <c r="BB100" s="122">
        <v>2</v>
      </c>
      <c r="BC100" s="122">
        <f t="shared" si="27"/>
        <v>0</v>
      </c>
      <c r="BD100" s="122">
        <f t="shared" si="28"/>
        <v>0</v>
      </c>
      <c r="BE100" s="122">
        <f t="shared" si="29"/>
        <v>0</v>
      </c>
      <c r="BF100" s="122">
        <f t="shared" si="30"/>
        <v>0</v>
      </c>
      <c r="BG100" s="122">
        <f t="shared" si="31"/>
        <v>0</v>
      </c>
    </row>
    <row r="101" spans="1:59" ht="26.4">
      <c r="A101" s="147">
        <v>74</v>
      </c>
      <c r="B101" s="148" t="s">
        <v>244</v>
      </c>
      <c r="C101" s="149" t="s">
        <v>245</v>
      </c>
      <c r="D101" s="150" t="s">
        <v>116</v>
      </c>
      <c r="E101" s="151">
        <v>24</v>
      </c>
      <c r="F101" s="151">
        <v>0</v>
      </c>
      <c r="G101" s="152">
        <f t="shared" si="24"/>
        <v>0</v>
      </c>
      <c r="H101" s="153">
        <v>1E-3</v>
      </c>
      <c r="I101" s="153">
        <f t="shared" si="25"/>
        <v>2.4E-2</v>
      </c>
      <c r="J101" s="153">
        <v>-1E-3</v>
      </c>
      <c r="K101" s="153">
        <f t="shared" si="26"/>
        <v>-2.4E-2</v>
      </c>
      <c r="Q101" s="146">
        <v>2</v>
      </c>
      <c r="AA101" s="122">
        <v>12</v>
      </c>
      <c r="AB101" s="122">
        <v>0</v>
      </c>
      <c r="AC101" s="122">
        <v>74</v>
      </c>
      <c r="BB101" s="122">
        <v>2</v>
      </c>
      <c r="BC101" s="122">
        <f t="shared" si="27"/>
        <v>0</v>
      </c>
      <c r="BD101" s="122">
        <f t="shared" si="28"/>
        <v>0</v>
      </c>
      <c r="BE101" s="122">
        <f t="shared" si="29"/>
        <v>0</v>
      </c>
      <c r="BF101" s="122">
        <f t="shared" si="30"/>
        <v>0</v>
      </c>
      <c r="BG101" s="122">
        <f t="shared" si="31"/>
        <v>0</v>
      </c>
    </row>
    <row r="102" spans="1:59" ht="26.4">
      <c r="A102" s="147">
        <v>75</v>
      </c>
      <c r="B102" s="148" t="s">
        <v>246</v>
      </c>
      <c r="C102" s="149" t="s">
        <v>247</v>
      </c>
      <c r="D102" s="150" t="s">
        <v>76</v>
      </c>
      <c r="E102" s="151">
        <v>1.5</v>
      </c>
      <c r="F102" s="151">
        <v>0</v>
      </c>
      <c r="G102" s="152">
        <f t="shared" si="24"/>
        <v>0</v>
      </c>
      <c r="H102" s="153">
        <v>1.4999999999999999E-2</v>
      </c>
      <c r="I102" s="153">
        <f t="shared" si="25"/>
        <v>2.2499999999999999E-2</v>
      </c>
      <c r="J102" s="153">
        <v>0</v>
      </c>
      <c r="K102" s="153">
        <f t="shared" si="26"/>
        <v>0</v>
      </c>
      <c r="Q102" s="146">
        <v>2</v>
      </c>
      <c r="AA102" s="122">
        <v>12</v>
      </c>
      <c r="AB102" s="122">
        <v>0</v>
      </c>
      <c r="AC102" s="122">
        <v>75</v>
      </c>
      <c r="BB102" s="122">
        <v>2</v>
      </c>
      <c r="BC102" s="122">
        <f t="shared" si="27"/>
        <v>0</v>
      </c>
      <c r="BD102" s="122">
        <f t="shared" si="28"/>
        <v>0</v>
      </c>
      <c r="BE102" s="122">
        <f t="shared" si="29"/>
        <v>0</v>
      </c>
      <c r="BF102" s="122">
        <f t="shared" si="30"/>
        <v>0</v>
      </c>
      <c r="BG102" s="122">
        <f t="shared" si="31"/>
        <v>0</v>
      </c>
    </row>
    <row r="103" spans="1:59" ht="26.4">
      <c r="A103" s="147">
        <v>76</v>
      </c>
      <c r="B103" s="148" t="s">
        <v>248</v>
      </c>
      <c r="C103" s="149" t="s">
        <v>249</v>
      </c>
      <c r="D103" s="150" t="s">
        <v>76</v>
      </c>
      <c r="E103" s="151">
        <v>1.5</v>
      </c>
      <c r="F103" s="151">
        <v>0</v>
      </c>
      <c r="G103" s="152">
        <f t="shared" si="24"/>
        <v>0</v>
      </c>
      <c r="H103" s="153">
        <v>2.3785500000000002</v>
      </c>
      <c r="I103" s="153">
        <f t="shared" si="25"/>
        <v>3.567825</v>
      </c>
      <c r="J103" s="153">
        <v>0</v>
      </c>
      <c r="K103" s="153">
        <f t="shared" si="26"/>
        <v>0</v>
      </c>
      <c r="Q103" s="146">
        <v>2</v>
      </c>
      <c r="AA103" s="122">
        <v>12</v>
      </c>
      <c r="AB103" s="122">
        <v>0</v>
      </c>
      <c r="AC103" s="122">
        <v>76</v>
      </c>
      <c r="BB103" s="122">
        <v>2</v>
      </c>
      <c r="BC103" s="122">
        <f t="shared" si="27"/>
        <v>0</v>
      </c>
      <c r="BD103" s="122">
        <f t="shared" si="28"/>
        <v>0</v>
      </c>
      <c r="BE103" s="122">
        <f t="shared" si="29"/>
        <v>0</v>
      </c>
      <c r="BF103" s="122">
        <f t="shared" si="30"/>
        <v>0</v>
      </c>
      <c r="BG103" s="122">
        <f t="shared" si="31"/>
        <v>0</v>
      </c>
    </row>
    <row r="104" spans="1:59">
      <c r="A104" s="154"/>
      <c r="B104" s="155" t="s">
        <v>72</v>
      </c>
      <c r="C104" s="156" t="str">
        <f>CONCATENATE(B96," ",C96)</f>
        <v>767 Konstrukce zámečnické</v>
      </c>
      <c r="D104" s="154"/>
      <c r="E104" s="157"/>
      <c r="F104" s="157"/>
      <c r="G104" s="158">
        <f>SUM(G96:G103)</f>
        <v>0</v>
      </c>
      <c r="H104" s="159"/>
      <c r="I104" s="160">
        <f>SUM(I96:I103)</f>
        <v>13.529450000000001</v>
      </c>
      <c r="J104" s="159"/>
      <c r="K104" s="160">
        <f>SUM(K96:K103)</f>
        <v>-2.4E-2</v>
      </c>
      <c r="Q104" s="146">
        <v>4</v>
      </c>
      <c r="BC104" s="161">
        <f>SUM(BC96:BC103)</f>
        <v>0</v>
      </c>
      <c r="BD104" s="161">
        <f>SUM(BD96:BD103)</f>
        <v>0</v>
      </c>
      <c r="BE104" s="161">
        <f>SUM(BE96:BE103)</f>
        <v>0</v>
      </c>
      <c r="BF104" s="161">
        <f>SUM(BF96:BF103)</f>
        <v>0</v>
      </c>
      <c r="BG104" s="161">
        <f>SUM(BG96:BG103)</f>
        <v>0</v>
      </c>
    </row>
    <row r="105" spans="1:59">
      <c r="E105" s="122"/>
    </row>
    <row r="106" spans="1:59">
      <c r="E106" s="122"/>
    </row>
    <row r="107" spans="1:59">
      <c r="E107" s="122"/>
    </row>
    <row r="108" spans="1:59">
      <c r="E108" s="122"/>
    </row>
    <row r="109" spans="1:59">
      <c r="E109" s="122"/>
    </row>
    <row r="110" spans="1:59">
      <c r="E110" s="122"/>
    </row>
    <row r="111" spans="1:59">
      <c r="E111" s="122"/>
    </row>
    <row r="112" spans="1:59">
      <c r="E112" s="122"/>
    </row>
    <row r="113" spans="1:7">
      <c r="E113" s="122"/>
    </row>
    <row r="114" spans="1:7">
      <c r="E114" s="122"/>
    </row>
    <row r="115" spans="1:7">
      <c r="E115" s="122"/>
    </row>
    <row r="116" spans="1:7">
      <c r="E116" s="122"/>
    </row>
    <row r="117" spans="1:7">
      <c r="E117" s="122"/>
    </row>
    <row r="118" spans="1:7">
      <c r="E118" s="122"/>
    </row>
    <row r="119" spans="1:7">
      <c r="E119" s="122"/>
    </row>
    <row r="120" spans="1:7">
      <c r="E120" s="122"/>
    </row>
    <row r="121" spans="1:7">
      <c r="E121" s="122"/>
    </row>
    <row r="122" spans="1:7">
      <c r="E122" s="122"/>
    </row>
    <row r="123" spans="1:7">
      <c r="E123" s="122"/>
    </row>
    <row r="124" spans="1:7">
      <c r="E124" s="122"/>
    </row>
    <row r="125" spans="1:7">
      <c r="E125" s="122"/>
    </row>
    <row r="126" spans="1:7">
      <c r="E126" s="122"/>
    </row>
    <row r="127" spans="1:7">
      <c r="E127" s="122"/>
    </row>
    <row r="128" spans="1:7">
      <c r="A128" s="162"/>
      <c r="B128" s="162"/>
      <c r="C128" s="162"/>
      <c r="D128" s="162"/>
      <c r="E128" s="162"/>
      <c r="F128" s="162"/>
      <c r="G128" s="162"/>
    </row>
    <row r="129" spans="1:7">
      <c r="A129" s="162"/>
      <c r="B129" s="162"/>
      <c r="C129" s="162"/>
      <c r="D129" s="162"/>
      <c r="E129" s="162"/>
      <c r="F129" s="162"/>
      <c r="G129" s="162"/>
    </row>
    <row r="130" spans="1:7">
      <c r="A130" s="162"/>
      <c r="B130" s="162"/>
      <c r="C130" s="162"/>
      <c r="D130" s="162"/>
      <c r="E130" s="162"/>
      <c r="F130" s="162"/>
      <c r="G130" s="162"/>
    </row>
    <row r="131" spans="1:7">
      <c r="A131" s="162"/>
      <c r="B131" s="162"/>
      <c r="C131" s="162"/>
      <c r="D131" s="162"/>
      <c r="E131" s="162"/>
      <c r="F131" s="162"/>
      <c r="G131" s="162"/>
    </row>
    <row r="132" spans="1:7">
      <c r="E132" s="122"/>
    </row>
    <row r="133" spans="1:7">
      <c r="E133" s="122"/>
    </row>
    <row r="134" spans="1:7">
      <c r="E134" s="122"/>
    </row>
    <row r="135" spans="1:7">
      <c r="E135" s="122"/>
    </row>
    <row r="136" spans="1:7">
      <c r="E136" s="122"/>
    </row>
    <row r="137" spans="1:7">
      <c r="E137" s="122"/>
    </row>
    <row r="138" spans="1:7">
      <c r="E138" s="122"/>
    </row>
    <row r="139" spans="1:7">
      <c r="E139" s="122"/>
    </row>
    <row r="140" spans="1:7">
      <c r="E140" s="122"/>
    </row>
    <row r="141" spans="1:7">
      <c r="E141" s="122"/>
    </row>
    <row r="142" spans="1:7">
      <c r="E142" s="122"/>
    </row>
    <row r="143" spans="1:7">
      <c r="E143" s="122"/>
    </row>
    <row r="144" spans="1:7">
      <c r="E144" s="122"/>
    </row>
    <row r="145" spans="1:7">
      <c r="E145" s="122"/>
    </row>
    <row r="146" spans="1:7">
      <c r="E146" s="122"/>
    </row>
    <row r="147" spans="1:7">
      <c r="E147" s="122"/>
    </row>
    <row r="148" spans="1:7">
      <c r="E148" s="122"/>
    </row>
    <row r="149" spans="1:7">
      <c r="E149" s="122"/>
    </row>
    <row r="150" spans="1:7">
      <c r="E150" s="122"/>
    </row>
    <row r="151" spans="1:7">
      <c r="E151" s="122"/>
    </row>
    <row r="152" spans="1:7">
      <c r="E152" s="122"/>
    </row>
    <row r="153" spans="1:7">
      <c r="E153" s="122"/>
    </row>
    <row r="154" spans="1:7">
      <c r="E154" s="122"/>
    </row>
    <row r="155" spans="1:7">
      <c r="E155" s="122"/>
    </row>
    <row r="156" spans="1:7">
      <c r="E156" s="122"/>
    </row>
    <row r="157" spans="1:7">
      <c r="A157" s="163"/>
      <c r="B157" s="163"/>
    </row>
    <row r="158" spans="1:7">
      <c r="A158" s="162"/>
      <c r="B158" s="162"/>
      <c r="C158" s="165"/>
      <c r="D158" s="165"/>
      <c r="E158" s="166"/>
      <c r="F158" s="165"/>
      <c r="G158" s="167"/>
    </row>
    <row r="159" spans="1:7">
      <c r="A159" s="168"/>
      <c r="B159" s="168"/>
      <c r="C159" s="162"/>
      <c r="D159" s="162"/>
      <c r="E159" s="169"/>
      <c r="F159" s="162"/>
      <c r="G159" s="162"/>
    </row>
    <row r="160" spans="1:7">
      <c r="A160" s="162"/>
      <c r="B160" s="162"/>
      <c r="C160" s="162"/>
      <c r="D160" s="162"/>
      <c r="E160" s="169"/>
      <c r="F160" s="162"/>
      <c r="G160" s="162"/>
    </row>
    <row r="161" spans="1:7">
      <c r="A161" s="162"/>
      <c r="B161" s="162"/>
      <c r="C161" s="162"/>
      <c r="D161" s="162"/>
      <c r="E161" s="169"/>
      <c r="F161" s="162"/>
      <c r="G161" s="162"/>
    </row>
    <row r="162" spans="1:7">
      <c r="A162" s="162"/>
      <c r="B162" s="162"/>
      <c r="C162" s="162"/>
      <c r="D162" s="162"/>
      <c r="E162" s="169"/>
      <c r="F162" s="162"/>
      <c r="G162" s="162"/>
    </row>
    <row r="163" spans="1:7">
      <c r="A163" s="162"/>
      <c r="B163" s="162"/>
      <c r="C163" s="162"/>
      <c r="D163" s="162"/>
      <c r="E163" s="169"/>
      <c r="F163" s="162"/>
      <c r="G163" s="162"/>
    </row>
    <row r="164" spans="1:7">
      <c r="A164" s="162"/>
      <c r="B164" s="162"/>
      <c r="C164" s="162"/>
      <c r="D164" s="162"/>
      <c r="E164" s="169"/>
      <c r="F164" s="162"/>
      <c r="G164" s="162"/>
    </row>
    <row r="165" spans="1:7">
      <c r="A165" s="162"/>
      <c r="B165" s="162"/>
      <c r="C165" s="162"/>
      <c r="D165" s="162"/>
      <c r="E165" s="169"/>
      <c r="F165" s="162"/>
      <c r="G165" s="162"/>
    </row>
    <row r="166" spans="1:7">
      <c r="A166" s="162"/>
      <c r="B166" s="162"/>
      <c r="C166" s="162"/>
      <c r="D166" s="162"/>
      <c r="E166" s="169"/>
      <c r="F166" s="162"/>
      <c r="G166" s="162"/>
    </row>
    <row r="167" spans="1:7">
      <c r="A167" s="162"/>
      <c r="B167" s="162"/>
      <c r="C167" s="162"/>
      <c r="D167" s="162"/>
      <c r="E167" s="169"/>
      <c r="F167" s="162"/>
      <c r="G167" s="162"/>
    </row>
    <row r="168" spans="1:7">
      <c r="A168" s="162"/>
      <c r="B168" s="162"/>
      <c r="C168" s="162"/>
      <c r="D168" s="162"/>
      <c r="E168" s="169"/>
      <c r="F168" s="162"/>
      <c r="G168" s="162"/>
    </row>
    <row r="169" spans="1:7">
      <c r="A169" s="162"/>
      <c r="B169" s="162"/>
      <c r="C169" s="162"/>
      <c r="D169" s="162"/>
      <c r="E169" s="169"/>
      <c r="F169" s="162"/>
      <c r="G169" s="162"/>
    </row>
    <row r="170" spans="1:7">
      <c r="A170" s="162"/>
      <c r="B170" s="162"/>
      <c r="C170" s="162"/>
      <c r="D170" s="162"/>
      <c r="E170" s="169"/>
      <c r="F170" s="162"/>
      <c r="G170" s="162"/>
    </row>
    <row r="171" spans="1:7">
      <c r="A171" s="162"/>
      <c r="B171" s="162"/>
      <c r="C171" s="162"/>
      <c r="D171" s="162"/>
      <c r="E171" s="169"/>
      <c r="F171" s="162"/>
      <c r="G171" s="162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KOZLOVSKÝ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dcterms:created xsi:type="dcterms:W3CDTF">2019-02-17T13:10:36Z</dcterms:created>
  <dcterms:modified xsi:type="dcterms:W3CDTF">2019-02-18T07:15:45Z</dcterms:modified>
</cp:coreProperties>
</file>